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480" yWindow="75" windowWidth="13275" windowHeight="102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Лист1!$A$1:$L$68</definedName>
  </definedNames>
  <calcPr calcId="124519"/>
</workbook>
</file>

<file path=xl/calcChain.xml><?xml version="1.0" encoding="utf-8"?>
<calcChain xmlns="http://schemas.openxmlformats.org/spreadsheetml/2006/main">
  <c r="H40" i="1"/>
  <c r="E40"/>
  <c r="H34"/>
  <c r="E34"/>
  <c r="L62"/>
  <c r="L61"/>
  <c r="E43"/>
  <c r="E9"/>
  <c r="I43" l="1"/>
  <c r="F43"/>
  <c r="L44"/>
  <c r="I46"/>
  <c r="F46"/>
  <c r="L46"/>
  <c r="L47"/>
  <c r="L48"/>
  <c r="L49"/>
  <c r="I50"/>
  <c r="F50"/>
  <c r="L51"/>
  <c r="L52"/>
  <c r="I55"/>
  <c r="F55"/>
  <c r="L56"/>
  <c r="L57"/>
  <c r="F9"/>
  <c r="F18"/>
  <c r="F20"/>
  <c r="F24"/>
  <c r="F30"/>
  <c r="F35"/>
  <c r="F38"/>
  <c r="F58"/>
  <c r="F61"/>
  <c r="F63"/>
  <c r="E18"/>
  <c r="E20"/>
  <c r="E24"/>
  <c r="E30"/>
  <c r="E35"/>
  <c r="E38"/>
  <c r="D38" s="1"/>
  <c r="E46"/>
  <c r="E50"/>
  <c r="E55"/>
  <c r="E58"/>
  <c r="E61"/>
  <c r="E63"/>
  <c r="H9"/>
  <c r="K9" s="1"/>
  <c r="D58"/>
  <c r="D61"/>
  <c r="I20"/>
  <c r="I67" s="1"/>
  <c r="I9"/>
  <c r="I18"/>
  <c r="L18" s="1"/>
  <c r="I24"/>
  <c r="I30"/>
  <c r="I61"/>
  <c r="I35"/>
  <c r="D55"/>
  <c r="D18"/>
  <c r="D35"/>
  <c r="H35"/>
  <c r="G35"/>
  <c r="J35"/>
  <c r="G12"/>
  <c r="H63"/>
  <c r="H58"/>
  <c r="K58" s="1"/>
  <c r="I58"/>
  <c r="G58"/>
  <c r="J58" s="1"/>
  <c r="H18"/>
  <c r="H20"/>
  <c r="H24"/>
  <c r="K24" s="1"/>
  <c r="H30"/>
  <c r="H38"/>
  <c r="I38"/>
  <c r="H43"/>
  <c r="H50"/>
  <c r="H55"/>
  <c r="H61"/>
  <c r="G64"/>
  <c r="G65"/>
  <c r="D65"/>
  <c r="D66"/>
  <c r="G66"/>
  <c r="D64"/>
  <c r="K32"/>
  <c r="G32"/>
  <c r="J32" s="1"/>
  <c r="D32"/>
  <c r="I63"/>
  <c r="G54"/>
  <c r="D54"/>
  <c r="K29"/>
  <c r="K28"/>
  <c r="H46"/>
  <c r="G46"/>
  <c r="D46"/>
  <c r="J46"/>
  <c r="D23"/>
  <c r="G23"/>
  <c r="J23"/>
  <c r="L23"/>
  <c r="K19"/>
  <c r="K66"/>
  <c r="D25"/>
  <c r="G25"/>
  <c r="D56"/>
  <c r="G56"/>
  <c r="J56"/>
  <c r="D36"/>
  <c r="G36"/>
  <c r="K65"/>
  <c r="G57"/>
  <c r="D57"/>
  <c r="D59"/>
  <c r="G59"/>
  <c r="J59"/>
  <c r="D60"/>
  <c r="G60"/>
  <c r="J60"/>
  <c r="D62"/>
  <c r="G62"/>
  <c r="J62" s="1"/>
  <c r="K57"/>
  <c r="K60"/>
  <c r="K62"/>
  <c r="L28"/>
  <c r="D28"/>
  <c r="G28"/>
  <c r="L10"/>
  <c r="L11"/>
  <c r="L12"/>
  <c r="L13"/>
  <c r="L14"/>
  <c r="L15"/>
  <c r="L16"/>
  <c r="L17"/>
  <c r="L19"/>
  <c r="L22"/>
  <c r="L26"/>
  <c r="L27"/>
  <c r="L29"/>
  <c r="L31"/>
  <c r="L32"/>
  <c r="L33"/>
  <c r="K10"/>
  <c r="K11"/>
  <c r="K12"/>
  <c r="K13"/>
  <c r="K15"/>
  <c r="K16"/>
  <c r="K17"/>
  <c r="K22"/>
  <c r="K26"/>
  <c r="K27"/>
  <c r="K34"/>
  <c r="K35"/>
  <c r="K37"/>
  <c r="K39"/>
  <c r="K40"/>
  <c r="K41"/>
  <c r="K42"/>
  <c r="K44"/>
  <c r="K45"/>
  <c r="K47"/>
  <c r="K48"/>
  <c r="K49"/>
  <c r="K51"/>
  <c r="K52"/>
  <c r="K53"/>
  <c r="K64"/>
  <c r="G10"/>
  <c r="D10"/>
  <c r="G11"/>
  <c r="D11"/>
  <c r="D12"/>
  <c r="G13"/>
  <c r="D13"/>
  <c r="G14"/>
  <c r="D14"/>
  <c r="G15"/>
  <c r="D15"/>
  <c r="G16"/>
  <c r="J16" s="1"/>
  <c r="D16"/>
  <c r="G17"/>
  <c r="D17"/>
  <c r="G19"/>
  <c r="J19" s="1"/>
  <c r="D19"/>
  <c r="G21"/>
  <c r="D21"/>
  <c r="G22"/>
  <c r="D22"/>
  <c r="G26"/>
  <c r="D26"/>
  <c r="G27"/>
  <c r="D27"/>
  <c r="G29"/>
  <c r="D29"/>
  <c r="G31"/>
  <c r="D31"/>
  <c r="G33"/>
  <c r="D33"/>
  <c r="G34"/>
  <c r="D34"/>
  <c r="G37"/>
  <c r="D37"/>
  <c r="J37"/>
  <c r="G39"/>
  <c r="D39"/>
  <c r="G40"/>
  <c r="D40"/>
  <c r="G41"/>
  <c r="D41"/>
  <c r="G42"/>
  <c r="D42"/>
  <c r="G44"/>
  <c r="D44"/>
  <c r="G45"/>
  <c r="D45"/>
  <c r="G47"/>
  <c r="D47"/>
  <c r="J47"/>
  <c r="G48"/>
  <c r="D48"/>
  <c r="J48"/>
  <c r="G49"/>
  <c r="D49"/>
  <c r="J49"/>
  <c r="G51"/>
  <c r="D51"/>
  <c r="G52"/>
  <c r="D52"/>
  <c r="G53"/>
  <c r="D53"/>
  <c r="D63"/>
  <c r="D50"/>
  <c r="D43"/>
  <c r="K46"/>
  <c r="K18"/>
  <c r="G61"/>
  <c r="G43"/>
  <c r="K43"/>
  <c r="K61"/>
  <c r="D30"/>
  <c r="D24"/>
  <c r="K30" l="1"/>
  <c r="L24"/>
  <c r="F67"/>
  <c r="D20"/>
  <c r="E67"/>
  <c r="G20"/>
  <c r="H67"/>
  <c r="J61"/>
  <c r="J28"/>
  <c r="J66"/>
  <c r="J43"/>
  <c r="J34"/>
  <c r="J52"/>
  <c r="J33"/>
  <c r="J31"/>
  <c r="G24"/>
  <c r="J24" s="1"/>
  <c r="L20"/>
  <c r="J14"/>
  <c r="G63"/>
  <c r="J64"/>
  <c r="J63"/>
  <c r="K55"/>
  <c r="J53"/>
  <c r="J51"/>
  <c r="K50"/>
  <c r="J42"/>
  <c r="K38"/>
  <c r="G38"/>
  <c r="J38" s="1"/>
  <c r="G55"/>
  <c r="J55" s="1"/>
  <c r="J41"/>
  <c r="J39"/>
  <c r="G30"/>
  <c r="J30" s="1"/>
  <c r="J26"/>
  <c r="J27"/>
  <c r="K20"/>
  <c r="J12"/>
  <c r="D9"/>
  <c r="D67" s="1"/>
  <c r="G50"/>
  <c r="J50" s="1"/>
  <c r="J22"/>
  <c r="J13"/>
  <c r="L9"/>
  <c r="J40"/>
  <c r="L30"/>
  <c r="J17"/>
  <c r="J10"/>
  <c r="G18"/>
  <c r="J44"/>
  <c r="G9"/>
  <c r="J11"/>
  <c r="J65"/>
  <c r="K63"/>
  <c r="J57"/>
  <c r="L55"/>
  <c r="L50"/>
  <c r="J45"/>
  <c r="L43"/>
  <c r="J29"/>
  <c r="J20"/>
  <c r="J18"/>
  <c r="J15"/>
  <c r="G67" l="1"/>
  <c r="J67" s="1"/>
  <c r="J9"/>
  <c r="L67"/>
  <c r="K67"/>
</calcChain>
</file>

<file path=xl/sharedStrings.xml><?xml version="1.0" encoding="utf-8"?>
<sst xmlns="http://schemas.openxmlformats.org/spreadsheetml/2006/main" count="181" uniqueCount="84">
  <si>
    <t>(тыс. рублей)</t>
  </si>
  <si>
    <t>наименование</t>
  </si>
  <si>
    <t>Р</t>
  </si>
  <si>
    <t>ПР</t>
  </si>
  <si>
    <t>назначено на год</t>
  </si>
  <si>
    <t>исполнено</t>
  </si>
  <si>
    <t>% исполнения</t>
  </si>
  <si>
    <t>всего</t>
  </si>
  <si>
    <t>в том числе</t>
  </si>
  <si>
    <t>район</t>
  </si>
  <si>
    <t>поселения</t>
  </si>
  <si>
    <t>Общегосударственные вопросы</t>
  </si>
  <si>
    <t>01</t>
  </si>
  <si>
    <t>Функционирование высшего должностного лица субъекта РФ и органа местного самоуправления</t>
  </si>
  <si>
    <t>02</t>
  </si>
  <si>
    <t>Функционирование законодательных (представительных органов гос.власти и местного самоуправления</t>
  </si>
  <si>
    <t>03</t>
  </si>
  <si>
    <t>Функционирование высших органов исполнительной власти, местных администраций</t>
  </si>
  <si>
    <t>04</t>
  </si>
  <si>
    <t>Обеспечение деятельности финансовых органов</t>
  </si>
  <si>
    <t>06</t>
  </si>
  <si>
    <t>Проведение выборов и референдумов</t>
  </si>
  <si>
    <t>07</t>
  </si>
  <si>
    <t>Резервные фонды</t>
  </si>
  <si>
    <t>11</t>
  </si>
  <si>
    <t>12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</si>
  <si>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</si>
  <si>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</si>
  <si>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</si>
  <si>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</si>
  <si>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</si>
  <si>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внутренних дел</t>
  </si>
  <si>
    <t>Предупреждение и ликвидация последствий ЧС и стихийных бедствий, гражданская оборона</t>
  </si>
  <si>
    <t>09</t>
  </si>
  <si>
    <t>Обеспечение пожарной безопасности</t>
  </si>
  <si>
    <t>10</t>
  </si>
  <si>
    <t>Национальная экономика</t>
  </si>
  <si>
    <t>Общеэкономические вопросы</t>
  </si>
  <si>
    <t>Сельское хозяйство и рыболовство</t>
  </si>
  <si>
    <t>05</t>
  </si>
  <si>
    <t>Транспорт</t>
  </si>
  <si>
    <t>08</t>
  </si>
  <si>
    <t>Дорожное хозяйство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</si>
  <si>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</si>
  <si>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</si>
  <si>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</si>
  <si>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</si>
  <si>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</si>
  <si>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</si>
  <si>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</si>
  <si>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</si>
  <si>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</si>
  <si>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</si>
  <si>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</si>
  <si>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</si>
  <si>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</si>
  <si>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</si>
  <si>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</si>
  <si>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</si>
  <si>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кинематографии, средств массовой информации</t>
  </si>
  <si>
    <t xml:space="preserve">Здравоохранение </t>
  </si>
  <si>
    <t>Стационарная медицинская помощь</t>
  </si>
  <si>
    <t>Амбулаторная помощь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</si>
  <si>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</si>
  <si>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</si>
  <si>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</si>
  <si>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</si>
  <si>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</si>
  <si>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</si>
  <si>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Спорт и физическая культура</t>
  </si>
  <si>
    <t>Физическая культура</t>
  </si>
  <si>
    <t>Массовый спорт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</si>
  <si>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</si>
  <si>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</si>
  <si>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</si>
  <si>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Обслуживание государственного и муниципального долга</t>
  </si>
  <si>
    <t>Обслуживание внутреннего муниципального долга</t>
  </si>
  <si>
    <t>Межбюджетные трансферты</t>
  </si>
  <si>
    <t>14</t>
  </si>
  <si>
    <t>Дотации на выравнивание бюджетной обеспеченности муниципальных образований</t>
  </si>
  <si>
    <t>Иные дотации</t>
  </si>
  <si>
    <t>Иные межбюджетные трансферты</t>
  </si>
  <si>
    <t>Итого расходов</t>
  </si>
  <si>
    <t>Исполнение консолидированного бюджета муниципального района "Шилкинский район" по расходам за 2016 год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</si>
</sst>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8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0"/>
      <color indexed="9"/>
      <name val="Arial Cyr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0" fillId="0" borderId="0" xfId="0" applyNumberFormat="1"/>
    <xf numFmtId="0" fontId="4" fillId="0" borderId="1" xfId="0" applyFont="1" applyBorder="1"/>
    <xf numFmtId="49" fontId="4" fillId="0" borderId="1" xfId="0" applyNumberFormat="1" applyFont="1" applyBorder="1"/>
    <xf numFmtId="0" fontId="0" fillId="0" borderId="1" xfId="0" applyBorder="1" applyAlignment="1">
      <alignment wrapText="1"/>
    </xf>
    <xf numFmtId="49" fontId="0" fillId="0" borderId="1" xfId="0" applyNumberFormat="1" applyBorder="1"/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/>
    <xf numFmtId="0" fontId="4" fillId="0" borderId="0" xfId="0" applyFont="1"/>
    <xf numFmtId="0" fontId="1" fillId="0" borderId="1" xfId="0" applyFont="1" applyBorder="1" applyAlignment="1">
      <alignment wrapText="1"/>
    </xf>
    <xf numFmtId="49" fontId="1" fillId="0" borderId="1" xfId="0" applyNumberFormat="1" applyFont="1" applyBorder="1"/>
    <xf numFmtId="0" fontId="1" fillId="0" borderId="0" xfId="0" applyFont="1"/>
    <xf numFmtId="164" fontId="0" fillId="0" borderId="0" xfId="0" applyNumberFormat="1"/>
    <xf numFmtId="165" fontId="4" fillId="0" borderId="1" xfId="0" applyNumberFormat="1" applyFont="1" applyBorder="1"/>
    <xf numFmtId="165" fontId="0" fillId="0" borderId="1" xfId="0" applyNumberFormat="1" applyBorder="1"/>
    <xf numFmtId="165" fontId="3" fillId="0" borderId="1" xfId="0" applyNumberFormat="1" applyFont="1" applyBorder="1"/>
    <xf numFmtId="165" fontId="1" fillId="0" borderId="1" xfId="0" applyNumberFormat="1" applyFont="1" applyBorder="1"/>
    <xf numFmtId="165" fontId="0" fillId="0" borderId="0" xfId="0" applyNumberFormat="1"/>
    <xf numFmtId="165" fontId="6" fillId="2" borderId="1" xfId="0" applyNumberFormat="1" applyFont="1" applyFill="1" applyBorder="1"/>
    <xf numFmtId="165" fontId="4" fillId="0" borderId="0" xfId="0" applyNumberFormat="1" applyFont="1"/>
    <xf numFmtId="164" fontId="7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N402"/>
  <sheetViews>
    <sheetView tabSelected="1" view="pageBreakPreview" topLeftCell="A3" workbookViewId="0">
      <pane xSplit="3" ySplit="6" topLeftCell="D29" activePane="bottomRight" state="frozen"/>
      <selection activeCell="A3" sqref="A3"/>
      <selection pane="topRight" activeCell="D3" sqref="D3"/>
      <selection pane="bottomLeft" activeCell="A9" sqref="A9"/>
      <selection pane="bottomRight" activeCell="H41" sqref="H41"/>
    </sheetView>
  </sheetViews>
  <sheetFormatPr defaultRowHeight="12.75"/>
  <cols>
    <col min="1" max="1" width="36.5703125" customWidth="1"/>
    <col min="2" max="3" width="6.42578125" customWidth="1"/>
    <col min="4" max="4" width="10.7109375" customWidth="1"/>
    <col min="5" max="5" width="10.5703125" customWidth="1"/>
    <col min="6" max="6" width="10.85546875" customWidth="1"/>
    <col min="7" max="7" width="11.28515625" customWidth="1"/>
    <col min="8" max="8" width="10.85546875" customWidth="1"/>
    <col min="9" max="9" width="11.28515625" customWidth="1"/>
    <col min="10" max="10" width="11.42578125" customWidth="1"/>
    <col min="11" max="11" width="11.140625" customWidth="1"/>
    <col min="12" max="12" width="12.28515625" customWidth="1"/>
  </cols>
  <sheetData>
    <row r="3" spans="1:14" ht="15.75">
      <c r="A3" s="23" t="s">
        <v>83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5" spans="1:14">
      <c r="K5" t="s">
        <v>0</v>
      </c>
    </row>
    <row r="6" spans="1:14">
      <c r="A6" s="24" t="s">
        <v>1</v>
      </c>
      <c r="B6" s="24" t="s">
        <v>2</v>
      </c>
      <c r="C6" s="24" t="s">
        <v>3</v>
      </c>
      <c r="D6" s="24" t="s">
        <v>4</v>
      </c>
      <c r="E6" s="24"/>
      <c r="F6" s="24"/>
      <c r="G6" s="24" t="s">
        <v>5</v>
      </c>
      <c r="H6" s="24"/>
      <c r="I6" s="24"/>
      <c r="J6" s="24" t="s">
        <v>6</v>
      </c>
      <c r="K6" s="24"/>
      <c r="L6" s="24"/>
    </row>
    <row r="7" spans="1:14">
      <c r="A7" s="24"/>
      <c r="B7" s="24"/>
      <c r="C7" s="24"/>
      <c r="D7" s="24" t="s">
        <v>7</v>
      </c>
      <c r="E7" s="24" t="s">
        <v>8</v>
      </c>
      <c r="F7" s="24"/>
      <c r="G7" s="24" t="s">
        <v>7</v>
      </c>
      <c r="H7" s="24" t="s">
        <v>8</v>
      </c>
      <c r="I7" s="24"/>
      <c r="J7" s="24" t="s">
        <v>7</v>
      </c>
      <c r="K7" s="24" t="s">
        <v>8</v>
      </c>
      <c r="L7" s="24"/>
    </row>
    <row r="8" spans="1:14">
      <c r="A8" s="24"/>
      <c r="B8" s="24"/>
      <c r="C8" s="24"/>
      <c r="D8" s="24"/>
      <c r="E8" s="22" t="s">
        <v>9</v>
      </c>
      <c r="F8" s="22" t="s">
        <v>10</v>
      </c>
      <c r="G8" s="24"/>
      <c r="H8" s="22" t="s">
        <v>9</v>
      </c>
      <c r="I8" s="22" t="s">
        <v>10</v>
      </c>
      <c r="J8" s="24"/>
      <c r="K8" s="22" t="s">
        <v>9</v>
      </c>
      <c r="L8" s="22" t="s">
        <v>10</v>
      </c>
    </row>
    <row r="9" spans="1:14">
      <c r="A9" s="2" t="s">
        <v>11</v>
      </c>
      <c r="B9" s="3" t="s">
        <v>12</v>
      </c>
      <c r="C9" s="3"/>
      <c r="D9" s="14">
        <f>E9+F9</f>
        <v>135277.9</v>
      </c>
      <c r="E9" s="14">
        <f>SUM(E10:E17)+0.3</f>
        <v>62228.2</v>
      </c>
      <c r="F9" s="14">
        <f>SUM(F10:F17)</f>
        <v>73049.7</v>
      </c>
      <c r="G9" s="14">
        <f>H9+I9</f>
        <v>130465.9</v>
      </c>
      <c r="H9" s="14">
        <f>H10+H11+H12+H13+H14+H15+H16+H17</f>
        <v>61435</v>
      </c>
      <c r="I9" s="14">
        <f>I10+I11+I12+I13+I14+I15+I16+I17</f>
        <v>69030.899999999994</v>
      </c>
      <c r="J9" s="14">
        <f>G9/D9*100</f>
        <v>96.442877957153385</v>
      </c>
      <c r="K9" s="14">
        <f>H9/E9*100</f>
        <v>98.725336744434202</v>
      </c>
      <c r="L9" s="14">
        <f>I9/F9*100</f>
        <v>94.498540035072011</v>
      </c>
      <c r="M9" s="18"/>
      <c r="N9" s="18"/>
    </row>
    <row r="10" spans="1:14" ht="38.25">
      <c r="A10" s="4" t="s">
        <v>13</v>
      </c>
      <c r="B10" s="5" t="s">
        <v>12</v>
      </c>
      <c r="C10" s="5" t="s">
        <v>14</v>
      </c>
      <c r="D10" s="15">
        <f t="shared" ref="D10:D62" si="0">E10+F10</f>
        <v>8520.9</v>
      </c>
      <c r="E10" s="15">
        <v>1228.0999999999999</v>
      </c>
      <c r="F10" s="15">
        <v>7292.8</v>
      </c>
      <c r="G10" s="15">
        <f t="shared" ref="G10:G62" si="1">H10+I10</f>
        <v>8327.6</v>
      </c>
      <c r="H10" s="15">
        <v>1228.0999999999999</v>
      </c>
      <c r="I10" s="15">
        <v>7099.5</v>
      </c>
      <c r="J10" s="15">
        <f t="shared" ref="J10:J67" si="2">G10/D10*100</f>
        <v>97.731460291753223</v>
      </c>
      <c r="K10" s="15">
        <f>H10/E10*100</f>
        <v>100</v>
      </c>
      <c r="L10" s="15">
        <f t="shared" ref="L10:L67" si="3">I10/F10*100</f>
        <v>97.349440544098286</v>
      </c>
    </row>
    <row r="11" spans="1:14" ht="38.25">
      <c r="A11" s="4" t="s">
        <v>15</v>
      </c>
      <c r="B11" s="5" t="s">
        <v>12</v>
      </c>
      <c r="C11" s="5" t="s">
        <v>16</v>
      </c>
      <c r="D11" s="15">
        <f t="shared" si="0"/>
        <v>5101.2000000000007</v>
      </c>
      <c r="E11" s="15">
        <v>2627.3</v>
      </c>
      <c r="F11" s="15">
        <v>2473.9</v>
      </c>
      <c r="G11" s="15">
        <f t="shared" si="1"/>
        <v>4343.5</v>
      </c>
      <c r="H11" s="15">
        <v>2104.9</v>
      </c>
      <c r="I11" s="15">
        <v>2238.6</v>
      </c>
      <c r="J11" s="15">
        <f t="shared" si="2"/>
        <v>85.146632164980772</v>
      </c>
      <c r="K11" s="15">
        <f>H11/E11*100</f>
        <v>80.116469379210599</v>
      </c>
      <c r="L11" s="15">
        <f t="shared" si="3"/>
        <v>90.488702049395684</v>
      </c>
    </row>
    <row r="12" spans="1:14" ht="38.25">
      <c r="A12" s="4" t="s">
        <v>17</v>
      </c>
      <c r="B12" s="5" t="s">
        <v>12</v>
      </c>
      <c r="C12" s="5" t="s">
        <v>18</v>
      </c>
      <c r="D12" s="15">
        <f t="shared" si="0"/>
        <v>67673.899999999994</v>
      </c>
      <c r="E12" s="15">
        <v>28779.1</v>
      </c>
      <c r="F12" s="15">
        <v>38894.800000000003</v>
      </c>
      <c r="G12" s="15">
        <f t="shared" si="1"/>
        <v>64821.8</v>
      </c>
      <c r="H12" s="15">
        <v>28732.799999999999</v>
      </c>
      <c r="I12" s="15">
        <v>36089</v>
      </c>
      <c r="J12" s="15">
        <f t="shared" si="2"/>
        <v>95.785524404534101</v>
      </c>
      <c r="K12" s="15">
        <f>H12/E12*100</f>
        <v>99.839119360925125</v>
      </c>
      <c r="L12" s="15">
        <f t="shared" si="3"/>
        <v>92.78618221458909</v>
      </c>
    </row>
    <row r="13" spans="1:14" ht="25.5">
      <c r="A13" s="4" t="s">
        <v>19</v>
      </c>
      <c r="B13" s="5" t="s">
        <v>12</v>
      </c>
      <c r="C13" s="5" t="s">
        <v>20</v>
      </c>
      <c r="D13" s="15">
        <f t="shared" si="0"/>
        <v>7973.5</v>
      </c>
      <c r="E13" s="15">
        <v>7921</v>
      </c>
      <c r="F13" s="15">
        <v>52.5</v>
      </c>
      <c r="G13" s="15">
        <f t="shared" si="1"/>
        <v>7862.5</v>
      </c>
      <c r="H13" s="15">
        <v>7816</v>
      </c>
      <c r="I13" s="15">
        <v>46.5</v>
      </c>
      <c r="J13" s="15">
        <f t="shared" si="2"/>
        <v>98.607888631090489</v>
      </c>
      <c r="K13" s="15">
        <f>H13/E13*100</f>
        <v>98.674409796742836</v>
      </c>
      <c r="L13" s="15">
        <f t="shared" si="3"/>
        <v>88.571428571428569</v>
      </c>
    </row>
    <row r="14" spans="1:14">
      <c r="A14" s="4" t="s">
        <v>21</v>
      </c>
      <c r="B14" s="5" t="s">
        <v>12</v>
      </c>
      <c r="C14" s="5" t="s">
        <v>22</v>
      </c>
      <c r="D14" s="15">
        <f t="shared" si="0"/>
        <v>987.9</v>
      </c>
      <c r="E14" s="15"/>
      <c r="F14" s="15">
        <v>987.9</v>
      </c>
      <c r="G14" s="15">
        <f t="shared" si="1"/>
        <v>987.8</v>
      </c>
      <c r="H14" s="15"/>
      <c r="I14" s="15">
        <v>987.8</v>
      </c>
      <c r="J14" s="15">
        <f t="shared" si="2"/>
        <v>99.9898775179674</v>
      </c>
      <c r="K14" s="15"/>
      <c r="L14" s="15">
        <f t="shared" si="3"/>
        <v>99.9898775179674</v>
      </c>
    </row>
    <row r="15" spans="1:14">
      <c r="A15" s="4" t="s">
        <v>23</v>
      </c>
      <c r="B15" s="5" t="s">
        <v>12</v>
      </c>
      <c r="C15" s="5" t="s">
        <v>24</v>
      </c>
      <c r="D15" s="15">
        <f t="shared" si="0"/>
        <v>145.30000000000001</v>
      </c>
      <c r="E15" s="15">
        <v>17.600000000000001</v>
      </c>
      <c r="F15" s="15">
        <v>127.7</v>
      </c>
      <c r="G15" s="15">
        <f t="shared" si="1"/>
        <v>0</v>
      </c>
      <c r="H15" s="15"/>
      <c r="I15" s="15"/>
      <c r="J15" s="15">
        <f t="shared" si="2"/>
        <v>0</v>
      </c>
      <c r="K15" s="15">
        <f t="shared" ref="K15:K20" si="4">H15/E15*100</f>
        <v>0</v>
      </c>
      <c r="L15" s="15">
        <f t="shared" si="3"/>
        <v>0</v>
      </c>
    </row>
    <row r="16" spans="1:14" hidden="1">
      <c r="A16" s="4" t="s">
        <v>23</v>
      </c>
      <c r="B16" s="5" t="s">
        <v>12</v>
      </c>
      <c r="C16" s="5" t="s">
        <v>25</v>
      </c>
      <c r="D16" s="15">
        <f t="shared" si="0"/>
        <v>0</v>
      </c>
      <c r="E16" s="15"/>
      <c r="F16" s="15"/>
      <c r="G16" s="15">
        <f t="shared" si="1"/>
        <v>0</v>
      </c>
      <c r="H16" s="15"/>
      <c r="I16" s="15"/>
      <c r="J16" s="15" t="e">
        <f t="shared" si="2"/>
        <v>#DIV/0!</v>
      </c>
      <c r="K16" s="15" t="e">
        <f t="shared" si="4"/>
        <v>#DIV/0!</v>
      </c>
      <c r="L16" s="15" t="e">
        <f t="shared" si="3"/>
        <v>#DIV/0!</v>
      </c>
    </row>
    <row r="17" spans="1:14">
      <c r="A17" s="4" t="s">
        <v>26</v>
      </c>
      <c r="B17" s="5" t="s">
        <v>12</v>
      </c>
      <c r="C17" s="5" t="s">
        <v>27</v>
      </c>
      <c r="D17" s="15">
        <f t="shared" si="0"/>
        <v>44874.899999999994</v>
      </c>
      <c r="E17" s="15">
        <v>21654.799999999999</v>
      </c>
      <c r="F17" s="15">
        <v>23220.1</v>
      </c>
      <c r="G17" s="15">
        <f t="shared" si="1"/>
        <v>44122.7</v>
      </c>
      <c r="H17" s="15">
        <v>21553.200000000001</v>
      </c>
      <c r="I17" s="15">
        <v>22569.5</v>
      </c>
      <c r="J17" s="15">
        <f t="shared" si="2"/>
        <v>98.323784565536641</v>
      </c>
      <c r="K17" s="15">
        <f t="shared" si="4"/>
        <v>99.530819956776327</v>
      </c>
      <c r="L17" s="15">
        <f t="shared" si="3"/>
        <v>97.198117148504963</v>
      </c>
    </row>
    <row r="18" spans="1:14">
      <c r="A18" s="6" t="s">
        <v>28</v>
      </c>
      <c r="B18" s="3" t="s">
        <v>14</v>
      </c>
      <c r="C18" s="3"/>
      <c r="D18" s="14">
        <f t="shared" si="0"/>
        <v>3628.4</v>
      </c>
      <c r="E18" s="14">
        <f>E19</f>
        <v>1814.2</v>
      </c>
      <c r="F18" s="14">
        <f>F19</f>
        <v>1814.2</v>
      </c>
      <c r="G18" s="14">
        <f t="shared" si="1"/>
        <v>3614</v>
      </c>
      <c r="H18" s="14">
        <f>H19</f>
        <v>1814.2</v>
      </c>
      <c r="I18" s="14">
        <f>I19</f>
        <v>1799.8</v>
      </c>
      <c r="J18" s="14">
        <f t="shared" si="2"/>
        <v>99.603130856575888</v>
      </c>
      <c r="K18" s="16">
        <f t="shared" si="4"/>
        <v>100</v>
      </c>
      <c r="L18" s="14">
        <f t="shared" si="3"/>
        <v>99.206261713151804</v>
      </c>
      <c r="M18" s="18"/>
      <c r="N18" s="18"/>
    </row>
    <row r="19" spans="1:14" ht="25.5">
      <c r="A19" s="4" t="s">
        <v>29</v>
      </c>
      <c r="B19" s="5" t="s">
        <v>14</v>
      </c>
      <c r="C19" s="5" t="s">
        <v>16</v>
      </c>
      <c r="D19" s="15">
        <f t="shared" si="0"/>
        <v>3628.4</v>
      </c>
      <c r="E19" s="15">
        <v>1814.2</v>
      </c>
      <c r="F19" s="15">
        <v>1814.2</v>
      </c>
      <c r="G19" s="15">
        <f t="shared" si="1"/>
        <v>3614</v>
      </c>
      <c r="H19" s="15">
        <v>1814.2</v>
      </c>
      <c r="I19" s="15">
        <v>1799.8</v>
      </c>
      <c r="J19" s="15">
        <f t="shared" si="2"/>
        <v>99.603130856575888</v>
      </c>
      <c r="K19" s="15">
        <f t="shared" si="4"/>
        <v>100</v>
      </c>
      <c r="L19" s="15">
        <f t="shared" si="3"/>
        <v>99.206261713151804</v>
      </c>
    </row>
    <row r="20" spans="1:14" ht="26.25" customHeight="1">
      <c r="A20" s="6" t="s">
        <v>30</v>
      </c>
      <c r="B20" s="3" t="s">
        <v>16</v>
      </c>
      <c r="C20" s="3"/>
      <c r="D20" s="14">
        <f t="shared" si="0"/>
        <v>2381.6999999999998</v>
      </c>
      <c r="E20" s="14">
        <f>E21+E22+E23</f>
        <v>1237.2</v>
      </c>
      <c r="F20" s="14">
        <f>F21+F22+F23</f>
        <v>1144.5</v>
      </c>
      <c r="G20" s="14">
        <f t="shared" si="1"/>
        <v>2229.6999999999998</v>
      </c>
      <c r="H20" s="14">
        <f>H21+H22+H23</f>
        <v>1237.2</v>
      </c>
      <c r="I20" s="14">
        <f>I21+I22+I23</f>
        <v>992.5</v>
      </c>
      <c r="J20" s="14">
        <f t="shared" si="2"/>
        <v>93.618003946760723</v>
      </c>
      <c r="K20" s="14">
        <f t="shared" si="4"/>
        <v>100</v>
      </c>
      <c r="L20" s="14">
        <f t="shared" si="3"/>
        <v>86.719091306247265</v>
      </c>
      <c r="M20" s="18"/>
      <c r="N20" s="18"/>
    </row>
    <row r="21" spans="1:14" hidden="1">
      <c r="A21" s="4" t="s">
        <v>31</v>
      </c>
      <c r="B21" s="5" t="s">
        <v>16</v>
      </c>
      <c r="C21" s="5" t="s">
        <v>14</v>
      </c>
      <c r="D21" s="15">
        <f t="shared" si="0"/>
        <v>0</v>
      </c>
      <c r="E21" s="15"/>
      <c r="F21" s="15"/>
      <c r="G21" s="15">
        <f t="shared" si="1"/>
        <v>0</v>
      </c>
      <c r="H21" s="15"/>
      <c r="I21" s="15"/>
      <c r="J21" s="15"/>
      <c r="K21" s="15"/>
      <c r="L21" s="15"/>
    </row>
    <row r="22" spans="1:14" ht="38.25">
      <c r="A22" s="4" t="s">
        <v>32</v>
      </c>
      <c r="B22" s="5" t="s">
        <v>16</v>
      </c>
      <c r="C22" s="5" t="s">
        <v>33</v>
      </c>
      <c r="D22" s="15">
        <f t="shared" si="0"/>
        <v>2381.6999999999998</v>
      </c>
      <c r="E22" s="15">
        <v>1237.2</v>
      </c>
      <c r="F22" s="15">
        <v>1144.5</v>
      </c>
      <c r="G22" s="15">
        <f t="shared" si="1"/>
        <v>2229.6999999999998</v>
      </c>
      <c r="H22" s="15">
        <v>1237.2</v>
      </c>
      <c r="I22" s="15">
        <v>992.5</v>
      </c>
      <c r="J22" s="15">
        <f t="shared" si="2"/>
        <v>93.618003946760723</v>
      </c>
      <c r="K22" s="15">
        <f>H22/E22*100</f>
        <v>100</v>
      </c>
      <c r="L22" s="15">
        <f t="shared" si="3"/>
        <v>86.719091306247265</v>
      </c>
    </row>
    <row r="23" spans="1:14" hidden="1">
      <c r="A23" s="4" t="s">
        <v>34</v>
      </c>
      <c r="B23" s="5" t="s">
        <v>16</v>
      </c>
      <c r="C23" s="5" t="s">
        <v>35</v>
      </c>
      <c r="D23" s="15">
        <f t="shared" si="0"/>
        <v>0</v>
      </c>
      <c r="E23" s="15"/>
      <c r="F23" s="15"/>
      <c r="G23" s="15">
        <f t="shared" si="1"/>
        <v>0</v>
      </c>
      <c r="H23" s="15"/>
      <c r="I23" s="15"/>
      <c r="J23" s="15" t="e">
        <f t="shared" si="2"/>
        <v>#DIV/0!</v>
      </c>
      <c r="K23" s="15"/>
      <c r="L23" s="15" t="e">
        <f t="shared" si="3"/>
        <v>#DIV/0!</v>
      </c>
    </row>
    <row r="24" spans="1:14">
      <c r="A24" s="6" t="s">
        <v>36</v>
      </c>
      <c r="B24" s="3" t="s">
        <v>18</v>
      </c>
      <c r="C24" s="3"/>
      <c r="D24" s="14">
        <f>E24+F24</f>
        <v>153503.79999999999</v>
      </c>
      <c r="E24" s="14">
        <f>E26+E27+E29+E28+E25</f>
        <v>77006.2</v>
      </c>
      <c r="F24" s="14">
        <f>F26+F27+F29+F28+F25</f>
        <v>76497.599999999991</v>
      </c>
      <c r="G24" s="14">
        <f t="shared" si="1"/>
        <v>133725.40000000002</v>
      </c>
      <c r="H24" s="14">
        <f>H26+H27+H29+H28+H25</f>
        <v>69403.100000000006</v>
      </c>
      <c r="I24" s="14">
        <f>I26+I27+I29+I28+I25</f>
        <v>64322.3</v>
      </c>
      <c r="J24" s="14">
        <f t="shared" si="2"/>
        <v>87.115367828027729</v>
      </c>
      <c r="K24" s="14">
        <f>H24/E24*100</f>
        <v>90.126639153730494</v>
      </c>
      <c r="L24" s="14">
        <f t="shared" si="3"/>
        <v>84.084075840287809</v>
      </c>
      <c r="M24" s="18"/>
      <c r="N24" s="18"/>
    </row>
    <row r="25" spans="1:14" s="12" customFormat="1" hidden="1">
      <c r="A25" s="10" t="s">
        <v>37</v>
      </c>
      <c r="B25" s="11" t="s">
        <v>18</v>
      </c>
      <c r="C25" s="11" t="s">
        <v>12</v>
      </c>
      <c r="D25" s="15">
        <f t="shared" si="0"/>
        <v>0</v>
      </c>
      <c r="E25" s="17"/>
      <c r="F25" s="17"/>
      <c r="G25" s="15">
        <f t="shared" si="1"/>
        <v>0</v>
      </c>
      <c r="H25" s="17"/>
      <c r="I25" s="17"/>
      <c r="J25" s="15"/>
      <c r="K25" s="15"/>
      <c r="L25" s="15"/>
    </row>
    <row r="26" spans="1:14">
      <c r="A26" s="4" t="s">
        <v>38</v>
      </c>
      <c r="B26" s="5" t="s">
        <v>18</v>
      </c>
      <c r="C26" s="5" t="s">
        <v>39</v>
      </c>
      <c r="D26" s="15">
        <f t="shared" si="0"/>
        <v>2177.8000000000002</v>
      </c>
      <c r="E26" s="15">
        <v>2097.8000000000002</v>
      </c>
      <c r="F26" s="15">
        <v>80</v>
      </c>
      <c r="G26" s="15">
        <f t="shared" si="1"/>
        <v>2137.8000000000002</v>
      </c>
      <c r="H26" s="15">
        <v>2097.8000000000002</v>
      </c>
      <c r="I26" s="15">
        <v>40</v>
      </c>
      <c r="J26" s="15">
        <f t="shared" si="2"/>
        <v>98.163284048121952</v>
      </c>
      <c r="K26" s="15">
        <f>H26/E26*100</f>
        <v>100</v>
      </c>
      <c r="L26" s="15">
        <f t="shared" si="3"/>
        <v>50</v>
      </c>
    </row>
    <row r="27" spans="1:14">
      <c r="A27" s="4" t="s">
        <v>40</v>
      </c>
      <c r="B27" s="5" t="s">
        <v>18</v>
      </c>
      <c r="C27" s="5" t="s">
        <v>41</v>
      </c>
      <c r="D27" s="15">
        <f t="shared" si="0"/>
        <v>736</v>
      </c>
      <c r="E27" s="15">
        <v>233</v>
      </c>
      <c r="F27" s="15">
        <v>503</v>
      </c>
      <c r="G27" s="15">
        <f t="shared" si="1"/>
        <v>710.4</v>
      </c>
      <c r="H27" s="15">
        <v>233</v>
      </c>
      <c r="I27" s="15">
        <v>477.4</v>
      </c>
      <c r="J27" s="15">
        <f t="shared" si="2"/>
        <v>96.521739130434781</v>
      </c>
      <c r="K27" s="15">
        <f>H27/E27*100</f>
        <v>100</v>
      </c>
      <c r="L27" s="15">
        <f t="shared" si="3"/>
        <v>94.910536779324048</v>
      </c>
    </row>
    <row r="28" spans="1:14">
      <c r="A28" s="4" t="s">
        <v>42</v>
      </c>
      <c r="B28" s="5" t="s">
        <v>18</v>
      </c>
      <c r="C28" s="5" t="s">
        <v>33</v>
      </c>
      <c r="D28" s="15">
        <f t="shared" si="0"/>
        <v>140752.20000000001</v>
      </c>
      <c r="E28" s="15">
        <v>70736</v>
      </c>
      <c r="F28" s="15">
        <v>70016.2</v>
      </c>
      <c r="G28" s="15">
        <f t="shared" si="1"/>
        <v>121205.3</v>
      </c>
      <c r="H28" s="15">
        <v>63132.9</v>
      </c>
      <c r="I28" s="15">
        <v>58072.4</v>
      </c>
      <c r="J28" s="15">
        <f t="shared" si="2"/>
        <v>86.112543889189652</v>
      </c>
      <c r="K28" s="15">
        <f>H28/E28*100</f>
        <v>89.25144198145216</v>
      </c>
      <c r="L28" s="15">
        <f t="shared" si="3"/>
        <v>82.941376424313233</v>
      </c>
    </row>
    <row r="29" spans="1:14" ht="25.5">
      <c r="A29" s="4" t="s">
        <v>43</v>
      </c>
      <c r="B29" s="5" t="s">
        <v>18</v>
      </c>
      <c r="C29" s="5" t="s">
        <v>25</v>
      </c>
      <c r="D29" s="15">
        <f t="shared" si="0"/>
        <v>9837.7999999999993</v>
      </c>
      <c r="E29" s="15">
        <v>3939.4</v>
      </c>
      <c r="F29" s="15">
        <v>5898.4</v>
      </c>
      <c r="G29" s="15">
        <f t="shared" si="1"/>
        <v>9671.9</v>
      </c>
      <c r="H29" s="15">
        <v>3939.4</v>
      </c>
      <c r="I29" s="15">
        <v>5732.5</v>
      </c>
      <c r="J29" s="15">
        <f t="shared" si="2"/>
        <v>98.313647360182159</v>
      </c>
      <c r="K29" s="15">
        <f>H29/E29*100</f>
        <v>100</v>
      </c>
      <c r="L29" s="15">
        <f t="shared" si="3"/>
        <v>97.187372846873728</v>
      </c>
    </row>
    <row r="30" spans="1:14">
      <c r="A30" s="6" t="s">
        <v>44</v>
      </c>
      <c r="B30" s="3" t="s">
        <v>39</v>
      </c>
      <c r="C30" s="3"/>
      <c r="D30" s="14">
        <f t="shared" si="0"/>
        <v>111883.7</v>
      </c>
      <c r="E30" s="14">
        <f>E31+E32+E33+E34</f>
        <v>44864</v>
      </c>
      <c r="F30" s="14">
        <f>F31+F32+F33+F34</f>
        <v>67019.7</v>
      </c>
      <c r="G30" s="14">
        <f t="shared" si="1"/>
        <v>108104.3</v>
      </c>
      <c r="H30" s="14">
        <f>H31+H32+H33+H34</f>
        <v>44864</v>
      </c>
      <c r="I30" s="14">
        <f>I31+I32+I33+I34</f>
        <v>63240.3</v>
      </c>
      <c r="J30" s="14">
        <f t="shared" si="2"/>
        <v>96.622028052343651</v>
      </c>
      <c r="K30" s="14">
        <f>H30/E30*100</f>
        <v>100</v>
      </c>
      <c r="L30" s="14">
        <f t="shared" si="3"/>
        <v>94.360762581748361</v>
      </c>
      <c r="M30" s="18"/>
      <c r="N30" s="18"/>
    </row>
    <row r="31" spans="1:14">
      <c r="A31" s="4" t="s">
        <v>45</v>
      </c>
      <c r="B31" s="5" t="s">
        <v>39</v>
      </c>
      <c r="C31" s="5" t="s">
        <v>12</v>
      </c>
      <c r="D31" s="15">
        <f t="shared" si="0"/>
        <v>47171.4</v>
      </c>
      <c r="E31" s="15">
        <v>19297.7</v>
      </c>
      <c r="F31" s="15">
        <v>27873.7</v>
      </c>
      <c r="G31" s="15">
        <f t="shared" si="1"/>
        <v>46645.100000000006</v>
      </c>
      <c r="H31" s="15">
        <v>19297.7</v>
      </c>
      <c r="I31" s="15">
        <v>27347.4</v>
      </c>
      <c r="J31" s="15">
        <f t="shared" si="2"/>
        <v>98.884281577396479</v>
      </c>
      <c r="K31" s="15"/>
      <c r="L31" s="15">
        <f t="shared" si="3"/>
        <v>98.111840193443996</v>
      </c>
    </row>
    <row r="32" spans="1:14">
      <c r="A32" s="4" t="s">
        <v>46</v>
      </c>
      <c r="B32" s="5" t="s">
        <v>39</v>
      </c>
      <c r="C32" s="5" t="s">
        <v>14</v>
      </c>
      <c r="D32" s="15">
        <f t="shared" si="0"/>
        <v>51982.3</v>
      </c>
      <c r="E32" s="15">
        <v>22680.1</v>
      </c>
      <c r="F32" s="15">
        <v>29302.2</v>
      </c>
      <c r="G32" s="15">
        <f t="shared" si="1"/>
        <v>50350</v>
      </c>
      <c r="H32" s="15">
        <v>22680.1</v>
      </c>
      <c r="I32" s="15">
        <v>27669.9</v>
      </c>
      <c r="J32" s="15">
        <f>G32/D32*100</f>
        <v>96.859892694243996</v>
      </c>
      <c r="K32" s="15">
        <f>H32/E32*100</f>
        <v>100</v>
      </c>
      <c r="L32" s="15">
        <f t="shared" si="3"/>
        <v>94.429428507074547</v>
      </c>
    </row>
    <row r="33" spans="1:14">
      <c r="A33" s="4" t="s">
        <v>47</v>
      </c>
      <c r="B33" s="5" t="s">
        <v>39</v>
      </c>
      <c r="C33" s="5" t="s">
        <v>16</v>
      </c>
      <c r="D33" s="15">
        <f t="shared" si="0"/>
        <v>9843.7999999999993</v>
      </c>
      <c r="E33" s="15"/>
      <c r="F33" s="15">
        <v>9843.7999999999993</v>
      </c>
      <c r="G33" s="15">
        <f t="shared" si="1"/>
        <v>8223</v>
      </c>
      <c r="H33" s="15"/>
      <c r="I33" s="15">
        <v>8223</v>
      </c>
      <c r="J33" s="15">
        <f t="shared" si="2"/>
        <v>83.53481379142201</v>
      </c>
      <c r="K33" s="15"/>
      <c r="L33" s="15">
        <f t="shared" si="3"/>
        <v>83.53481379142201</v>
      </c>
    </row>
    <row r="34" spans="1:14" ht="25.5">
      <c r="A34" s="4" t="s">
        <v>48</v>
      </c>
      <c r="B34" s="5" t="s">
        <v>39</v>
      </c>
      <c r="C34" s="5" t="s">
        <v>39</v>
      </c>
      <c r="D34" s="15">
        <f t="shared" si="0"/>
        <v>2886.2</v>
      </c>
      <c r="E34" s="15">
        <f>2877.2+9</f>
        <v>2886.2</v>
      </c>
      <c r="F34" s="15"/>
      <c r="G34" s="15">
        <f t="shared" si="1"/>
        <v>2886.2</v>
      </c>
      <c r="H34" s="15">
        <f>2877.2+9</f>
        <v>2886.2</v>
      </c>
      <c r="I34" s="15"/>
      <c r="J34" s="15">
        <f t="shared" si="2"/>
        <v>100</v>
      </c>
      <c r="K34" s="15">
        <f>H34/E34*100</f>
        <v>100</v>
      </c>
      <c r="L34" s="15"/>
    </row>
    <row r="35" spans="1:14" hidden="1">
      <c r="A35" s="6" t="s">
        <v>49</v>
      </c>
      <c r="B35" s="3" t="s">
        <v>20</v>
      </c>
      <c r="C35" s="3"/>
      <c r="D35" s="14">
        <f t="shared" si="0"/>
        <v>0</v>
      </c>
      <c r="E35" s="14">
        <f>E37+E36</f>
        <v>0</v>
      </c>
      <c r="F35" s="14">
        <f>F37+F36</f>
        <v>0</v>
      </c>
      <c r="G35" s="14">
        <f t="shared" si="1"/>
        <v>0</v>
      </c>
      <c r="H35" s="14">
        <f>H37+H36</f>
        <v>0</v>
      </c>
      <c r="I35" s="14">
        <f>I37+I36</f>
        <v>0</v>
      </c>
      <c r="J35" s="14" t="e">
        <f t="shared" si="2"/>
        <v>#DIV/0!</v>
      </c>
      <c r="K35" s="14" t="e">
        <f>H35/E35*100</f>
        <v>#DIV/0!</v>
      </c>
      <c r="L35" s="15"/>
      <c r="M35" s="18"/>
      <c r="N35" s="18"/>
    </row>
    <row r="36" spans="1:14" s="12" customFormat="1" ht="25.5" hidden="1">
      <c r="A36" s="10" t="s">
        <v>50</v>
      </c>
      <c r="B36" s="11" t="s">
        <v>20</v>
      </c>
      <c r="C36" s="11" t="s">
        <v>16</v>
      </c>
      <c r="D36" s="15">
        <f t="shared" si="0"/>
        <v>0</v>
      </c>
      <c r="E36" s="17"/>
      <c r="F36" s="17"/>
      <c r="G36" s="15">
        <f t="shared" si="1"/>
        <v>0</v>
      </c>
      <c r="H36" s="17"/>
      <c r="I36" s="17"/>
      <c r="J36" s="15"/>
      <c r="K36" s="15"/>
      <c r="L36" s="15"/>
    </row>
    <row r="37" spans="1:14" ht="25.5" hidden="1">
      <c r="A37" s="4" t="s">
        <v>51</v>
      </c>
      <c r="B37" s="5" t="s">
        <v>20</v>
      </c>
      <c r="C37" s="5" t="s">
        <v>39</v>
      </c>
      <c r="D37" s="15">
        <f t="shared" si="0"/>
        <v>0</v>
      </c>
      <c r="E37" s="15"/>
      <c r="F37" s="19"/>
      <c r="G37" s="15">
        <f t="shared" si="1"/>
        <v>0</v>
      </c>
      <c r="H37" s="15"/>
      <c r="I37" s="15"/>
      <c r="J37" s="15" t="e">
        <f t="shared" si="2"/>
        <v>#DIV/0!</v>
      </c>
      <c r="K37" s="15" t="e">
        <f t="shared" ref="K37:K55" si="5">H37/E37*100</f>
        <v>#DIV/0!</v>
      </c>
      <c r="L37" s="15"/>
    </row>
    <row r="38" spans="1:14">
      <c r="A38" s="6" t="s">
        <v>52</v>
      </c>
      <c r="B38" s="3" t="s">
        <v>22</v>
      </c>
      <c r="C38" s="3"/>
      <c r="D38" s="14">
        <f t="shared" si="0"/>
        <v>603140.4</v>
      </c>
      <c r="E38" s="14">
        <f>E39+E40+E41+E42</f>
        <v>603140.4</v>
      </c>
      <c r="F38" s="14">
        <f>F39+F40+F41+F42</f>
        <v>0</v>
      </c>
      <c r="G38" s="14">
        <f t="shared" si="1"/>
        <v>600636.09999999986</v>
      </c>
      <c r="H38" s="14">
        <f>H39+H40+H41+H42</f>
        <v>600636.09999999986</v>
      </c>
      <c r="I38" s="14">
        <f>I39+I40+I41+I42</f>
        <v>0</v>
      </c>
      <c r="J38" s="14">
        <f t="shared" si="2"/>
        <v>99.584789876453286</v>
      </c>
      <c r="K38" s="14">
        <f t="shared" si="5"/>
        <v>99.584789876453286</v>
      </c>
      <c r="L38" s="15"/>
      <c r="M38" s="18"/>
      <c r="N38" s="18"/>
    </row>
    <row r="39" spans="1:14">
      <c r="A39" s="4" t="s">
        <v>53</v>
      </c>
      <c r="B39" s="5" t="s">
        <v>22</v>
      </c>
      <c r="C39" s="5" t="s">
        <v>12</v>
      </c>
      <c r="D39" s="15">
        <f t="shared" si="0"/>
        <v>137574.70000000001</v>
      </c>
      <c r="E39" s="15">
        <v>137574.70000000001</v>
      </c>
      <c r="F39" s="15"/>
      <c r="G39" s="15">
        <f t="shared" si="1"/>
        <v>137574.70000000001</v>
      </c>
      <c r="H39" s="15">
        <v>137574.70000000001</v>
      </c>
      <c r="I39" s="15"/>
      <c r="J39" s="15">
        <f t="shared" si="2"/>
        <v>100</v>
      </c>
      <c r="K39" s="15">
        <f t="shared" si="5"/>
        <v>100</v>
      </c>
      <c r="L39" s="15"/>
    </row>
    <row r="40" spans="1:14">
      <c r="A40" s="4" t="s">
        <v>54</v>
      </c>
      <c r="B40" s="5" t="s">
        <v>22</v>
      </c>
      <c r="C40" s="5" t="s">
        <v>14</v>
      </c>
      <c r="D40" s="15">
        <f t="shared" si="0"/>
        <v>444670.7</v>
      </c>
      <c r="E40" s="15">
        <f>444679.7-9</f>
        <v>444670.7</v>
      </c>
      <c r="F40" s="15"/>
      <c r="G40" s="15">
        <f t="shared" si="1"/>
        <v>442181.5</v>
      </c>
      <c r="H40" s="15">
        <f>442190.5-9</f>
        <v>442181.5</v>
      </c>
      <c r="I40" s="15"/>
      <c r="J40" s="15">
        <f t="shared" si="2"/>
        <v>99.440214972562842</v>
      </c>
      <c r="K40" s="15">
        <f t="shared" si="5"/>
        <v>99.440214972562842</v>
      </c>
      <c r="L40" s="15"/>
    </row>
    <row r="41" spans="1:14" ht="25.5">
      <c r="A41" s="4" t="s">
        <v>55</v>
      </c>
      <c r="B41" s="5" t="s">
        <v>22</v>
      </c>
      <c r="C41" s="5" t="s">
        <v>22</v>
      </c>
      <c r="D41" s="15">
        <f t="shared" si="0"/>
        <v>5487.2</v>
      </c>
      <c r="E41" s="15">
        <v>5487.2</v>
      </c>
      <c r="F41" s="15"/>
      <c r="G41" s="15">
        <f t="shared" si="1"/>
        <v>5487.2</v>
      </c>
      <c r="H41" s="15">
        <v>5487.2</v>
      </c>
      <c r="I41" s="15"/>
      <c r="J41" s="15">
        <f t="shared" si="2"/>
        <v>100</v>
      </c>
      <c r="K41" s="15">
        <f t="shared" si="5"/>
        <v>100</v>
      </c>
      <c r="L41" s="15"/>
    </row>
    <row r="42" spans="1:14">
      <c r="A42" s="4" t="s">
        <v>56</v>
      </c>
      <c r="B42" s="5" t="s">
        <v>22</v>
      </c>
      <c r="C42" s="5" t="s">
        <v>33</v>
      </c>
      <c r="D42" s="15">
        <f t="shared" si="0"/>
        <v>15407.8</v>
      </c>
      <c r="E42" s="15">
        <v>15407.8</v>
      </c>
      <c r="F42" s="15"/>
      <c r="G42" s="15">
        <f t="shared" si="1"/>
        <v>15392.7</v>
      </c>
      <c r="H42" s="15">
        <v>15392.7</v>
      </c>
      <c r="I42" s="15"/>
      <c r="J42" s="15">
        <f t="shared" si="2"/>
        <v>99.901997689481959</v>
      </c>
      <c r="K42" s="15">
        <f t="shared" si="5"/>
        <v>99.901997689481959</v>
      </c>
      <c r="L42" s="15"/>
    </row>
    <row r="43" spans="1:14">
      <c r="A43" s="6" t="s">
        <v>57</v>
      </c>
      <c r="B43" s="3" t="s">
        <v>41</v>
      </c>
      <c r="C43" s="3"/>
      <c r="D43" s="14">
        <f t="shared" si="0"/>
        <v>53191.8</v>
      </c>
      <c r="E43" s="14">
        <f>E44+E45-0.1</f>
        <v>31684.600000000002</v>
      </c>
      <c r="F43" s="14">
        <f>F44+F45</f>
        <v>21507.200000000001</v>
      </c>
      <c r="G43" s="14">
        <f t="shared" si="1"/>
        <v>51482</v>
      </c>
      <c r="H43" s="14">
        <f>H44+H45</f>
        <v>31684.5</v>
      </c>
      <c r="I43" s="14">
        <f>I44+I45</f>
        <v>19797.5</v>
      </c>
      <c r="J43" s="14">
        <f t="shared" si="2"/>
        <v>96.78559477212653</v>
      </c>
      <c r="K43" s="14">
        <f t="shared" si="5"/>
        <v>99.99968438926166</v>
      </c>
      <c r="L43" s="15">
        <f t="shared" si="3"/>
        <v>92.050569111739321</v>
      </c>
      <c r="M43" s="18"/>
      <c r="N43" s="18"/>
    </row>
    <row r="44" spans="1:14">
      <c r="A44" s="4" t="s">
        <v>58</v>
      </c>
      <c r="B44" s="5" t="s">
        <v>41</v>
      </c>
      <c r="C44" s="5" t="s">
        <v>12</v>
      </c>
      <c r="D44" s="15">
        <f t="shared" si="0"/>
        <v>46496.600000000006</v>
      </c>
      <c r="E44" s="15">
        <v>24989.4</v>
      </c>
      <c r="F44" s="15">
        <v>21507.200000000001</v>
      </c>
      <c r="G44" s="15">
        <f t="shared" si="1"/>
        <v>44786.9</v>
      </c>
      <c r="H44" s="15">
        <v>24989.4</v>
      </c>
      <c r="I44" s="15">
        <v>19797.5</v>
      </c>
      <c r="J44" s="15">
        <f t="shared" si="2"/>
        <v>96.322956947389699</v>
      </c>
      <c r="K44" s="15">
        <f t="shared" si="5"/>
        <v>100</v>
      </c>
      <c r="L44" s="15">
        <f t="shared" si="3"/>
        <v>92.050569111739321</v>
      </c>
    </row>
    <row r="45" spans="1:14" ht="38.25">
      <c r="A45" s="4" t="s">
        <v>59</v>
      </c>
      <c r="B45" s="5" t="s">
        <v>41</v>
      </c>
      <c r="C45" s="5" t="s">
        <v>18</v>
      </c>
      <c r="D45" s="15">
        <f t="shared" si="0"/>
        <v>6695.3</v>
      </c>
      <c r="E45" s="15">
        <v>6695.3</v>
      </c>
      <c r="F45" s="15"/>
      <c r="G45" s="15">
        <f t="shared" si="1"/>
        <v>6695.1</v>
      </c>
      <c r="H45" s="15">
        <v>6695.1</v>
      </c>
      <c r="I45" s="15"/>
      <c r="J45" s="15">
        <f t="shared" si="2"/>
        <v>99.99701282989561</v>
      </c>
      <c r="K45" s="15">
        <f t="shared" si="5"/>
        <v>99.99701282989561</v>
      </c>
      <c r="L45" s="15"/>
    </row>
    <row r="46" spans="1:14" hidden="1">
      <c r="A46" s="6" t="s">
        <v>60</v>
      </c>
      <c r="B46" s="3" t="s">
        <v>33</v>
      </c>
      <c r="C46" s="3"/>
      <c r="D46" s="14">
        <f t="shared" si="0"/>
        <v>0</v>
      </c>
      <c r="E46" s="14">
        <f>E47+E48+E49</f>
        <v>0</v>
      </c>
      <c r="F46" s="14">
        <f>F47+F48+F49</f>
        <v>0</v>
      </c>
      <c r="G46" s="14">
        <f t="shared" si="1"/>
        <v>0</v>
      </c>
      <c r="H46" s="14">
        <f>H47+H48+H49</f>
        <v>0</v>
      </c>
      <c r="I46" s="14">
        <f>I47+I48+I49</f>
        <v>0</v>
      </c>
      <c r="J46" s="14" t="e">
        <f t="shared" si="2"/>
        <v>#DIV/0!</v>
      </c>
      <c r="K46" s="14" t="e">
        <f t="shared" si="5"/>
        <v>#DIV/0!</v>
      </c>
      <c r="L46" s="15" t="e">
        <f t="shared" si="3"/>
        <v>#DIV/0!</v>
      </c>
    </row>
    <row r="47" spans="1:14" hidden="1">
      <c r="A47" s="4" t="s">
        <v>61</v>
      </c>
      <c r="B47" s="5" t="s">
        <v>33</v>
      </c>
      <c r="C47" s="5" t="s">
        <v>12</v>
      </c>
      <c r="D47" s="15">
        <f t="shared" si="0"/>
        <v>0</v>
      </c>
      <c r="E47" s="15"/>
      <c r="F47" s="15"/>
      <c r="G47" s="15">
        <f t="shared" si="1"/>
        <v>0</v>
      </c>
      <c r="H47" s="15"/>
      <c r="I47" s="15"/>
      <c r="J47" s="15" t="e">
        <f t="shared" si="2"/>
        <v>#DIV/0!</v>
      </c>
      <c r="K47" s="15" t="e">
        <f t="shared" si="5"/>
        <v>#DIV/0!</v>
      </c>
      <c r="L47" s="15" t="e">
        <f t="shared" si="3"/>
        <v>#DIV/0!</v>
      </c>
    </row>
    <row r="48" spans="1:14" hidden="1">
      <c r="A48" s="4" t="s">
        <v>62</v>
      </c>
      <c r="B48" s="5" t="s">
        <v>33</v>
      </c>
      <c r="C48" s="5" t="s">
        <v>14</v>
      </c>
      <c r="D48" s="15">
        <f t="shared" si="0"/>
        <v>0</v>
      </c>
      <c r="E48" s="15"/>
      <c r="F48" s="15"/>
      <c r="G48" s="15">
        <f t="shared" si="1"/>
        <v>0</v>
      </c>
      <c r="H48" s="15"/>
      <c r="I48" s="15"/>
      <c r="J48" s="15" t="e">
        <f t="shared" si="2"/>
        <v>#DIV/0!</v>
      </c>
      <c r="K48" s="15" t="e">
        <f t="shared" si="5"/>
        <v>#DIV/0!</v>
      </c>
      <c r="L48" s="15" t="e">
        <f t="shared" si="3"/>
        <v>#DIV/0!</v>
      </c>
    </row>
    <row r="49" spans="1:14" ht="25.5" hidden="1">
      <c r="A49" s="4" t="s">
        <v>63</v>
      </c>
      <c r="B49" s="5" t="s">
        <v>33</v>
      </c>
      <c r="C49" s="5" t="s">
        <v>33</v>
      </c>
      <c r="D49" s="15">
        <f t="shared" si="0"/>
        <v>0</v>
      </c>
      <c r="E49" s="15"/>
      <c r="F49" s="15"/>
      <c r="G49" s="15">
        <f t="shared" si="1"/>
        <v>0</v>
      </c>
      <c r="H49" s="15"/>
      <c r="I49" s="15"/>
      <c r="J49" s="15" t="e">
        <f t="shared" si="2"/>
        <v>#DIV/0!</v>
      </c>
      <c r="K49" s="15" t="e">
        <f t="shared" si="5"/>
        <v>#DIV/0!</v>
      </c>
      <c r="L49" s="15" t="e">
        <f t="shared" si="3"/>
        <v>#DIV/0!</v>
      </c>
    </row>
    <row r="50" spans="1:14">
      <c r="A50" s="6" t="s">
        <v>64</v>
      </c>
      <c r="B50" s="3" t="s">
        <v>35</v>
      </c>
      <c r="C50" s="3"/>
      <c r="D50" s="14">
        <f t="shared" si="0"/>
        <v>43000</v>
      </c>
      <c r="E50" s="14">
        <f>E51+E52+E53+E54</f>
        <v>40684.199999999997</v>
      </c>
      <c r="F50" s="14">
        <f>F51+F52+F53+F54</f>
        <v>2315.8000000000002</v>
      </c>
      <c r="G50" s="14">
        <f t="shared" si="1"/>
        <v>42911.6</v>
      </c>
      <c r="H50" s="14">
        <f>H51+H52+H53+H54</f>
        <v>40684.199999999997</v>
      </c>
      <c r="I50" s="14">
        <f>I51+I52+I53+I54</f>
        <v>2227.4</v>
      </c>
      <c r="J50" s="14">
        <f t="shared" si="2"/>
        <v>99.794418604651156</v>
      </c>
      <c r="K50" s="14">
        <f t="shared" si="5"/>
        <v>100</v>
      </c>
      <c r="L50" s="15">
        <f t="shared" si="3"/>
        <v>96.18274462388807</v>
      </c>
      <c r="M50" s="18"/>
      <c r="N50" s="18"/>
    </row>
    <row r="51" spans="1:14">
      <c r="A51" s="4" t="s">
        <v>65</v>
      </c>
      <c r="B51" s="5" t="s">
        <v>35</v>
      </c>
      <c r="C51" s="5" t="s">
        <v>12</v>
      </c>
      <c r="D51" s="15">
        <f t="shared" si="0"/>
        <v>4421.4000000000005</v>
      </c>
      <c r="E51" s="15">
        <v>3728.8</v>
      </c>
      <c r="F51" s="15">
        <v>692.6</v>
      </c>
      <c r="G51" s="15">
        <f t="shared" si="1"/>
        <v>4333</v>
      </c>
      <c r="H51" s="15">
        <v>3728.8</v>
      </c>
      <c r="I51" s="15">
        <v>604.20000000000005</v>
      </c>
      <c r="J51" s="15">
        <f t="shared" si="2"/>
        <v>98.000633283575326</v>
      </c>
      <c r="K51" s="15">
        <f t="shared" si="5"/>
        <v>100</v>
      </c>
      <c r="L51" s="15">
        <f t="shared" si="3"/>
        <v>87.236500144383484</v>
      </c>
    </row>
    <row r="52" spans="1:14">
      <c r="A52" s="4" t="s">
        <v>66</v>
      </c>
      <c r="B52" s="5" t="s">
        <v>35</v>
      </c>
      <c r="C52" s="5" t="s">
        <v>16</v>
      </c>
      <c r="D52" s="15">
        <f t="shared" si="0"/>
        <v>12520.5</v>
      </c>
      <c r="E52" s="15">
        <v>10897.3</v>
      </c>
      <c r="F52" s="15">
        <v>1623.2</v>
      </c>
      <c r="G52" s="15">
        <f t="shared" si="1"/>
        <v>12520.5</v>
      </c>
      <c r="H52" s="15">
        <v>10897.3</v>
      </c>
      <c r="I52" s="15">
        <v>1623.2</v>
      </c>
      <c r="J52" s="15">
        <f t="shared" si="2"/>
        <v>100</v>
      </c>
      <c r="K52" s="15">
        <f t="shared" si="5"/>
        <v>100</v>
      </c>
      <c r="L52" s="15">
        <f t="shared" si="3"/>
        <v>100</v>
      </c>
    </row>
    <row r="53" spans="1:14">
      <c r="A53" s="4" t="s">
        <v>67</v>
      </c>
      <c r="B53" s="5" t="s">
        <v>35</v>
      </c>
      <c r="C53" s="5" t="s">
        <v>18</v>
      </c>
      <c r="D53" s="15">
        <f t="shared" si="0"/>
        <v>26058.1</v>
      </c>
      <c r="E53" s="15">
        <v>26058.1</v>
      </c>
      <c r="F53" s="15"/>
      <c r="G53" s="15">
        <f t="shared" si="1"/>
        <v>26058.1</v>
      </c>
      <c r="H53" s="15">
        <v>26058.1</v>
      </c>
      <c r="I53" s="15"/>
      <c r="J53" s="15">
        <f t="shared" si="2"/>
        <v>100</v>
      </c>
      <c r="K53" s="15">
        <f t="shared" si="5"/>
        <v>100</v>
      </c>
      <c r="L53" s="15"/>
    </row>
    <row r="54" spans="1:14" ht="25.5" hidden="1">
      <c r="A54" s="4" t="s">
        <v>68</v>
      </c>
      <c r="B54" s="5" t="s">
        <v>35</v>
      </c>
      <c r="C54" s="5" t="s">
        <v>20</v>
      </c>
      <c r="D54" s="15">
        <f t="shared" si="0"/>
        <v>0</v>
      </c>
      <c r="E54" s="15"/>
      <c r="F54" s="15"/>
      <c r="G54" s="15">
        <f t="shared" si="1"/>
        <v>0</v>
      </c>
      <c r="H54" s="15"/>
      <c r="I54" s="15"/>
      <c r="J54" s="15"/>
      <c r="K54" s="15"/>
      <c r="L54" s="15"/>
    </row>
    <row r="55" spans="1:14">
      <c r="A55" s="6" t="s">
        <v>69</v>
      </c>
      <c r="B55" s="3" t="s">
        <v>24</v>
      </c>
      <c r="C55" s="3"/>
      <c r="D55" s="14">
        <f>E55+F55</f>
        <v>8574.1</v>
      </c>
      <c r="E55" s="14">
        <f>E57+E56</f>
        <v>854.5</v>
      </c>
      <c r="F55" s="14">
        <f>F57+F56</f>
        <v>7719.6</v>
      </c>
      <c r="G55" s="14">
        <f>H55+I55</f>
        <v>8343.5</v>
      </c>
      <c r="H55" s="14">
        <f>H57+H56</f>
        <v>854.5</v>
      </c>
      <c r="I55" s="14">
        <f>I57+I56</f>
        <v>7489</v>
      </c>
      <c r="J55" s="14">
        <f t="shared" si="2"/>
        <v>97.310504892641788</v>
      </c>
      <c r="K55" s="14">
        <f t="shared" si="5"/>
        <v>100</v>
      </c>
      <c r="L55" s="15">
        <f t="shared" si="3"/>
        <v>97.012798590600539</v>
      </c>
      <c r="M55" s="18"/>
      <c r="N55" s="18"/>
    </row>
    <row r="56" spans="1:14" s="12" customFormat="1" hidden="1">
      <c r="A56" s="10" t="s">
        <v>70</v>
      </c>
      <c r="B56" s="11" t="s">
        <v>24</v>
      </c>
      <c r="C56" s="11" t="s">
        <v>12</v>
      </c>
      <c r="D56" s="15">
        <f t="shared" si="0"/>
        <v>0</v>
      </c>
      <c r="E56" s="17"/>
      <c r="F56" s="17"/>
      <c r="G56" s="15">
        <f t="shared" si="1"/>
        <v>0</v>
      </c>
      <c r="H56" s="17"/>
      <c r="I56" s="17"/>
      <c r="J56" s="17" t="e">
        <f t="shared" si="2"/>
        <v>#DIV/0!</v>
      </c>
      <c r="K56" s="17"/>
      <c r="L56" s="15" t="e">
        <f t="shared" si="3"/>
        <v>#DIV/0!</v>
      </c>
    </row>
    <row r="57" spans="1:14">
      <c r="A57" s="4" t="s">
        <v>71</v>
      </c>
      <c r="B57" s="5" t="s">
        <v>24</v>
      </c>
      <c r="C57" s="5" t="s">
        <v>14</v>
      </c>
      <c r="D57" s="15">
        <f t="shared" si="0"/>
        <v>8574.1</v>
      </c>
      <c r="E57" s="15">
        <v>854.5</v>
      </c>
      <c r="F57" s="15">
        <v>7719.6</v>
      </c>
      <c r="G57" s="15">
        <f t="shared" si="1"/>
        <v>8343.5</v>
      </c>
      <c r="H57" s="15">
        <v>854.5</v>
      </c>
      <c r="I57" s="15">
        <v>7489</v>
      </c>
      <c r="J57" s="17">
        <f t="shared" si="2"/>
        <v>97.310504892641788</v>
      </c>
      <c r="K57" s="15">
        <f>H57/E57*100</f>
        <v>100</v>
      </c>
      <c r="L57" s="15">
        <f t="shared" si="3"/>
        <v>97.012798590600539</v>
      </c>
    </row>
    <row r="58" spans="1:14" s="9" customFormat="1">
      <c r="A58" s="6" t="s">
        <v>72</v>
      </c>
      <c r="B58" s="3" t="s">
        <v>25</v>
      </c>
      <c r="C58" s="3"/>
      <c r="D58" s="14">
        <f t="shared" si="0"/>
        <v>976</v>
      </c>
      <c r="E58" s="14">
        <f>E59+E60</f>
        <v>976</v>
      </c>
      <c r="F58" s="14">
        <f>F59+F60</f>
        <v>0</v>
      </c>
      <c r="G58" s="14">
        <f t="shared" si="1"/>
        <v>976</v>
      </c>
      <c r="H58" s="14">
        <f>H59+H60</f>
        <v>976</v>
      </c>
      <c r="I58" s="14">
        <f>I59+I60</f>
        <v>0</v>
      </c>
      <c r="J58" s="14">
        <f t="shared" si="2"/>
        <v>100</v>
      </c>
      <c r="K58" s="14">
        <f>H58/E58*100</f>
        <v>100</v>
      </c>
      <c r="L58" s="15"/>
      <c r="M58" s="20"/>
      <c r="N58" s="20"/>
    </row>
    <row r="59" spans="1:14" hidden="1">
      <c r="A59" s="4" t="s">
        <v>73</v>
      </c>
      <c r="B59" s="5" t="s">
        <v>25</v>
      </c>
      <c r="C59" s="5" t="s">
        <v>12</v>
      </c>
      <c r="D59" s="15">
        <f t="shared" si="0"/>
        <v>0</v>
      </c>
      <c r="E59" s="15"/>
      <c r="F59" s="15"/>
      <c r="G59" s="15">
        <f t="shared" si="1"/>
        <v>0</v>
      </c>
      <c r="H59" s="15"/>
      <c r="I59" s="15"/>
      <c r="J59" s="17" t="e">
        <f t="shared" si="2"/>
        <v>#DIV/0!</v>
      </c>
      <c r="K59" s="15"/>
      <c r="L59" s="15"/>
    </row>
    <row r="60" spans="1:14">
      <c r="A60" s="4" t="s">
        <v>74</v>
      </c>
      <c r="B60" s="5" t="s">
        <v>25</v>
      </c>
      <c r="C60" s="5" t="s">
        <v>14</v>
      </c>
      <c r="D60" s="15">
        <f t="shared" si="0"/>
        <v>976</v>
      </c>
      <c r="E60" s="15">
        <v>976</v>
      </c>
      <c r="F60" s="15"/>
      <c r="G60" s="15">
        <f t="shared" si="1"/>
        <v>976</v>
      </c>
      <c r="H60" s="15">
        <v>976</v>
      </c>
      <c r="I60" s="15"/>
      <c r="J60" s="17">
        <f t="shared" si="2"/>
        <v>100</v>
      </c>
      <c r="K60" s="15">
        <f t="shared" ref="K60:K67" si="6">H60/E60*100</f>
        <v>100</v>
      </c>
      <c r="L60" s="15"/>
    </row>
    <row r="61" spans="1:14" s="9" customFormat="1" ht="25.5">
      <c r="A61" s="6" t="s">
        <v>75</v>
      </c>
      <c r="B61" s="3" t="s">
        <v>27</v>
      </c>
      <c r="C61" s="3"/>
      <c r="D61" s="14">
        <f t="shared" si="0"/>
        <v>2621.5</v>
      </c>
      <c r="E61" s="14">
        <f>E62</f>
        <v>1984.7</v>
      </c>
      <c r="F61" s="14">
        <f>F62</f>
        <v>636.79999999999995</v>
      </c>
      <c r="G61" s="14">
        <f t="shared" si="1"/>
        <v>2410.4</v>
      </c>
      <c r="H61" s="14">
        <f>H62</f>
        <v>1984.7</v>
      </c>
      <c r="I61" s="14">
        <f>I62</f>
        <v>425.7</v>
      </c>
      <c r="J61" s="14">
        <f t="shared" si="2"/>
        <v>91.947358382605387</v>
      </c>
      <c r="K61" s="14">
        <f t="shared" si="6"/>
        <v>100</v>
      </c>
      <c r="L61" s="15">
        <f t="shared" si="3"/>
        <v>66.8498743718593</v>
      </c>
      <c r="M61" s="20"/>
      <c r="N61" s="20"/>
    </row>
    <row r="62" spans="1:14" ht="25.5">
      <c r="A62" s="4" t="s">
        <v>76</v>
      </c>
      <c r="B62" s="5" t="s">
        <v>27</v>
      </c>
      <c r="C62" s="5" t="s">
        <v>12</v>
      </c>
      <c r="D62" s="15">
        <f t="shared" si="0"/>
        <v>2621.5</v>
      </c>
      <c r="E62" s="15">
        <v>1984.7</v>
      </c>
      <c r="F62" s="15">
        <v>636.79999999999995</v>
      </c>
      <c r="G62" s="15">
        <f t="shared" si="1"/>
        <v>2410.4</v>
      </c>
      <c r="H62" s="15">
        <v>1984.7</v>
      </c>
      <c r="I62" s="15">
        <v>425.7</v>
      </c>
      <c r="J62" s="17">
        <f t="shared" si="2"/>
        <v>91.947358382605387</v>
      </c>
      <c r="K62" s="15">
        <f t="shared" si="6"/>
        <v>100</v>
      </c>
      <c r="L62" s="15">
        <f t="shared" si="3"/>
        <v>66.8498743718593</v>
      </c>
    </row>
    <row r="63" spans="1:14">
      <c r="A63" s="6" t="s">
        <v>77</v>
      </c>
      <c r="B63" s="3" t="s">
        <v>78</v>
      </c>
      <c r="C63" s="3"/>
      <c r="D63" s="14">
        <f>E63</f>
        <v>39024.700000000004</v>
      </c>
      <c r="E63" s="14">
        <f>E64+E65+E66</f>
        <v>39024.700000000004</v>
      </c>
      <c r="F63" s="14">
        <f>F64+F65</f>
        <v>0</v>
      </c>
      <c r="G63" s="14">
        <f>G64+G65+G66</f>
        <v>38451.299999999996</v>
      </c>
      <c r="H63" s="14">
        <f>H64+H65+H66</f>
        <v>38451.299999999996</v>
      </c>
      <c r="I63" s="14">
        <f>I64+I65</f>
        <v>0</v>
      </c>
      <c r="J63" s="14">
        <f>G63/D63*100</f>
        <v>98.530674162773806</v>
      </c>
      <c r="K63" s="14">
        <f t="shared" si="6"/>
        <v>98.530674162773806</v>
      </c>
      <c r="L63" s="15"/>
      <c r="M63" s="18"/>
      <c r="N63" s="18"/>
    </row>
    <row r="64" spans="1:14" ht="38.25">
      <c r="A64" s="4" t="s">
        <v>79</v>
      </c>
      <c r="B64" s="5" t="s">
        <v>78</v>
      </c>
      <c r="C64" s="5" t="s">
        <v>12</v>
      </c>
      <c r="D64" s="17">
        <f>E64</f>
        <v>15158.2</v>
      </c>
      <c r="E64" s="15">
        <v>15158.2</v>
      </c>
      <c r="F64" s="15"/>
      <c r="G64" s="15">
        <f>H64</f>
        <v>14748.5</v>
      </c>
      <c r="H64" s="15">
        <v>14748.5</v>
      </c>
      <c r="I64" s="15"/>
      <c r="J64" s="15">
        <f>G64/D64*100</f>
        <v>97.2971724874985</v>
      </c>
      <c r="K64" s="15">
        <f t="shared" si="6"/>
        <v>97.2971724874985</v>
      </c>
      <c r="L64" s="15"/>
    </row>
    <row r="65" spans="1:12">
      <c r="A65" s="4" t="s">
        <v>80</v>
      </c>
      <c r="B65" s="5" t="s">
        <v>78</v>
      </c>
      <c r="C65" s="5" t="s">
        <v>14</v>
      </c>
      <c r="D65" s="17">
        <f>E65</f>
        <v>21651.4</v>
      </c>
      <c r="E65" s="15">
        <v>21651.4</v>
      </c>
      <c r="F65" s="15"/>
      <c r="G65" s="15">
        <f>H65</f>
        <v>21487.7</v>
      </c>
      <c r="H65" s="15">
        <v>21487.7</v>
      </c>
      <c r="I65" s="15"/>
      <c r="J65" s="15">
        <f>G65/D65*100</f>
        <v>99.243928799061493</v>
      </c>
      <c r="K65" s="15">
        <f t="shared" si="6"/>
        <v>99.243928799061493</v>
      </c>
      <c r="L65" s="15"/>
    </row>
    <row r="66" spans="1:12">
      <c r="A66" s="4" t="s">
        <v>81</v>
      </c>
      <c r="B66" s="5" t="s">
        <v>78</v>
      </c>
      <c r="C66" s="5" t="s">
        <v>16</v>
      </c>
      <c r="D66" s="17">
        <f>E66</f>
        <v>2215.1</v>
      </c>
      <c r="E66" s="21">
        <v>2215.1</v>
      </c>
      <c r="F66" s="15"/>
      <c r="G66" s="15">
        <f>H66</f>
        <v>2215.1</v>
      </c>
      <c r="H66" s="15">
        <v>2215.1</v>
      </c>
      <c r="I66" s="15"/>
      <c r="J66" s="15">
        <f>G66/D66*100</f>
        <v>100</v>
      </c>
      <c r="K66" s="15">
        <f t="shared" si="6"/>
        <v>100</v>
      </c>
      <c r="L66" s="15"/>
    </row>
    <row r="67" spans="1:12">
      <c r="A67" s="7" t="s">
        <v>82</v>
      </c>
      <c r="B67" s="8"/>
      <c r="C67" s="8"/>
      <c r="D67" s="16">
        <f>D9+D18+D20+D24+D30+D35+D38+D43+D46+D50+D63+D55+D58+D61</f>
        <v>1157204</v>
      </c>
      <c r="E67" s="16">
        <f>E9+E18+E20+E24+E30+E35+E38+E43+E46+E50+E55+E58+E61+E63</f>
        <v>905498.89999999979</v>
      </c>
      <c r="F67" s="16">
        <f>F9+F18+F20+F24+F30+F35+F38+F43+F46+F50+F55+F58+F61+F63+0.1</f>
        <v>251705.2</v>
      </c>
      <c r="G67" s="16">
        <f>G9+G18+G20+G24+G30+G35+G38+G43+G46+G50+G63+G55+G58+G61</f>
        <v>1123350.2</v>
      </c>
      <c r="H67" s="16">
        <f>H9+H18+H20+H24+H30+H38+H43+H50+H55+H61+H63+H58+H35-0.2</f>
        <v>894024.59999999986</v>
      </c>
      <c r="I67" s="16">
        <f>I9+I18+I20+I24+I30+I35+I38+I43+I46+I50+I55+I58+I61+I63-0.1</f>
        <v>229325.3</v>
      </c>
      <c r="J67" s="16">
        <f t="shared" si="2"/>
        <v>97.074517544011258</v>
      </c>
      <c r="K67" s="16">
        <f t="shared" si="6"/>
        <v>98.732820106131555</v>
      </c>
      <c r="L67" s="16">
        <f t="shared" si="3"/>
        <v>91.108685875381184</v>
      </c>
    </row>
    <row r="68" spans="1:12">
      <c r="B68" s="1"/>
      <c r="C68" s="1"/>
    </row>
    <row r="69" spans="1:12">
      <c r="B69" s="1"/>
      <c r="C69" s="1"/>
      <c r="E69" s="13"/>
      <c r="F69" s="18"/>
      <c r="H69" s="13"/>
      <c r="I69" s="18"/>
    </row>
    <row r="70" spans="1:12">
      <c r="B70" s="1"/>
      <c r="C70" s="1"/>
      <c r="E70" s="18"/>
      <c r="H70" s="18"/>
    </row>
    <row r="71" spans="1:12">
      <c r="B71" s="1"/>
      <c r="C71" s="1"/>
      <c r="E71" s="18"/>
      <c r="H71" s="18"/>
    </row>
    <row r="72" spans="1:12">
      <c r="B72" s="1"/>
      <c r="C72" s="1"/>
      <c r="E72" s="18"/>
      <c r="H72" s="18"/>
    </row>
    <row r="73" spans="1:12">
      <c r="B73" s="1"/>
      <c r="C73" s="1"/>
      <c r="E73" s="18"/>
      <c r="H73" s="18"/>
    </row>
    <row r="74" spans="1:12">
      <c r="B74" s="1"/>
      <c r="C74" s="1"/>
      <c r="E74" s="18"/>
      <c r="H74" s="18"/>
    </row>
    <row r="75" spans="1:12">
      <c r="B75" s="1"/>
      <c r="C75" s="1"/>
      <c r="E75" s="18"/>
      <c r="H75" s="18"/>
    </row>
    <row r="76" spans="1:12">
      <c r="B76" s="1"/>
      <c r="C76" s="1"/>
      <c r="E76" s="18"/>
      <c r="H76" s="18"/>
    </row>
    <row r="77" spans="1:12">
      <c r="B77" s="1"/>
      <c r="C77" s="1"/>
      <c r="E77" s="18"/>
      <c r="H77" s="18"/>
    </row>
    <row r="78" spans="1:12">
      <c r="B78" s="1"/>
      <c r="C78" s="1"/>
      <c r="E78" s="18"/>
      <c r="H78" s="18"/>
    </row>
    <row r="79" spans="1:12">
      <c r="B79" s="1"/>
      <c r="C79" s="1"/>
      <c r="E79" s="18"/>
      <c r="H79" s="18"/>
    </row>
    <row r="80" spans="1:12">
      <c r="B80" s="1"/>
      <c r="C80" s="1"/>
      <c r="E80" s="18"/>
      <c r="H80" s="18"/>
    </row>
    <row r="81" spans="2:8">
      <c r="B81" s="1"/>
      <c r="C81" s="1"/>
      <c r="E81" s="18"/>
      <c r="H81" s="18"/>
    </row>
    <row r="82" spans="2:8">
      <c r="B82" s="1"/>
      <c r="C82" s="1"/>
    </row>
    <row r="83" spans="2:8">
      <c r="B83" s="1"/>
      <c r="C83" s="1"/>
    </row>
    <row r="84" spans="2:8">
      <c r="B84" s="1"/>
      <c r="C84" s="1"/>
    </row>
    <row r="85" spans="2:8">
      <c r="B85" s="1"/>
      <c r="C85" s="1"/>
    </row>
    <row r="86" spans="2:8">
      <c r="B86" s="1"/>
      <c r="C86" s="1"/>
    </row>
    <row r="87" spans="2:8">
      <c r="B87" s="1"/>
      <c r="C87" s="1"/>
    </row>
    <row r="88" spans="2:8">
      <c r="B88" s="1"/>
      <c r="C88" s="1"/>
    </row>
    <row r="89" spans="2:8">
      <c r="B89" s="1"/>
      <c r="C89" s="1"/>
    </row>
    <row r="90" spans="2:8">
      <c r="B90" s="1"/>
      <c r="C90" s="1"/>
    </row>
    <row r="91" spans="2:8">
      <c r="B91" s="1"/>
      <c r="C91" s="1"/>
    </row>
    <row r="92" spans="2:8">
      <c r="B92" s="1"/>
      <c r="C92" s="1"/>
    </row>
    <row r="93" spans="2:8">
      <c r="B93" s="1"/>
      <c r="C93" s="1"/>
    </row>
    <row r="94" spans="2:8">
      <c r="B94" s="1"/>
      <c r="C94" s="1"/>
    </row>
    <row r="95" spans="2:8">
      <c r="B95" s="1"/>
      <c r="C95" s="1"/>
    </row>
    <row r="96" spans="2:8">
      <c r="B96" s="1"/>
      <c r="C96" s="1"/>
    </row>
    <row r="97" spans="2:3">
      <c r="B97" s="1"/>
      <c r="C97" s="1"/>
    </row>
    <row r="98" spans="2:3">
      <c r="B98" s="1"/>
      <c r="C98" s="1"/>
    </row>
    <row r="99" spans="2:3">
      <c r="B99" s="1"/>
      <c r="C99" s="1"/>
    </row>
    <row r="100" spans="2:3">
      <c r="B100" s="1"/>
      <c r="C100" s="1"/>
    </row>
    <row r="101" spans="2:3">
      <c r="B101" s="1"/>
      <c r="C101" s="1"/>
    </row>
    <row r="102" spans="2:3">
      <c r="B102" s="1"/>
      <c r="C102" s="1"/>
    </row>
    <row r="103" spans="2:3">
      <c r="B103" s="1"/>
      <c r="C103" s="1"/>
    </row>
    <row r="104" spans="2:3">
      <c r="B104" s="1"/>
      <c r="C104" s="1"/>
    </row>
    <row r="105" spans="2:3">
      <c r="B105" s="1"/>
      <c r="C105" s="1"/>
    </row>
    <row r="106" spans="2:3">
      <c r="B106" s="1"/>
      <c r="C106" s="1"/>
    </row>
    <row r="107" spans="2:3">
      <c r="B107" s="1"/>
      <c r="C107" s="1"/>
    </row>
    <row r="108" spans="2:3">
      <c r="B108" s="1"/>
      <c r="C108" s="1"/>
    </row>
    <row r="109" spans="2:3">
      <c r="B109" s="1"/>
      <c r="C109" s="1"/>
    </row>
    <row r="110" spans="2:3">
      <c r="B110" s="1"/>
      <c r="C110" s="1"/>
    </row>
    <row r="111" spans="2:3">
      <c r="B111" s="1"/>
      <c r="C111" s="1"/>
    </row>
    <row r="112" spans="2:3">
      <c r="B112" s="1"/>
      <c r="C112" s="1"/>
    </row>
    <row r="113" spans="2:3">
      <c r="B113" s="1"/>
      <c r="C113" s="1"/>
    </row>
    <row r="114" spans="2:3">
      <c r="B114" s="1"/>
      <c r="C114" s="1"/>
    </row>
    <row r="115" spans="2:3">
      <c r="B115" s="1"/>
      <c r="C115" s="1"/>
    </row>
    <row r="116" spans="2:3">
      <c r="B116" s="1"/>
      <c r="C116" s="1"/>
    </row>
    <row r="117" spans="2:3">
      <c r="B117" s="1"/>
      <c r="C117" s="1"/>
    </row>
    <row r="118" spans="2:3">
      <c r="B118" s="1"/>
      <c r="C118" s="1"/>
    </row>
    <row r="119" spans="2:3">
      <c r="B119" s="1"/>
      <c r="C119" s="1"/>
    </row>
    <row r="120" spans="2:3">
      <c r="B120" s="1"/>
      <c r="C120" s="1"/>
    </row>
    <row r="121" spans="2:3">
      <c r="B121" s="1"/>
      <c r="C121" s="1"/>
    </row>
    <row r="122" spans="2:3">
      <c r="B122" s="1"/>
      <c r="C122" s="1"/>
    </row>
    <row r="123" spans="2:3">
      <c r="B123" s="1"/>
      <c r="C123" s="1"/>
    </row>
    <row r="124" spans="2:3">
      <c r="B124" s="1"/>
      <c r="C124" s="1"/>
    </row>
    <row r="125" spans="2:3">
      <c r="B125" s="1"/>
      <c r="C125" s="1"/>
    </row>
    <row r="126" spans="2:3">
      <c r="B126" s="1"/>
      <c r="C126" s="1"/>
    </row>
    <row r="127" spans="2:3">
      <c r="B127" s="1"/>
      <c r="C127" s="1"/>
    </row>
    <row r="128" spans="2:3">
      <c r="B128" s="1"/>
      <c r="C128" s="1"/>
    </row>
    <row r="129" spans="2:3">
      <c r="B129" s="1"/>
      <c r="C129" s="1"/>
    </row>
    <row r="130" spans="2:3">
      <c r="B130" s="1"/>
      <c r="C130" s="1"/>
    </row>
    <row r="131" spans="2:3">
      <c r="B131" s="1"/>
      <c r="C131" s="1"/>
    </row>
    <row r="132" spans="2:3">
      <c r="B132" s="1"/>
      <c r="C132" s="1"/>
    </row>
    <row r="133" spans="2:3">
      <c r="B133" s="1"/>
      <c r="C133" s="1"/>
    </row>
    <row r="134" spans="2:3">
      <c r="B134" s="1"/>
      <c r="C134" s="1"/>
    </row>
    <row r="135" spans="2:3">
      <c r="B135" s="1"/>
      <c r="C135" s="1"/>
    </row>
    <row r="136" spans="2:3">
      <c r="B136" s="1"/>
      <c r="C136" s="1"/>
    </row>
    <row r="137" spans="2:3">
      <c r="B137" s="1"/>
      <c r="C137" s="1"/>
    </row>
    <row r="138" spans="2:3">
      <c r="B138" s="1"/>
      <c r="C138" s="1"/>
    </row>
    <row r="139" spans="2:3">
      <c r="B139" s="1"/>
      <c r="C139" s="1"/>
    </row>
    <row r="140" spans="2:3">
      <c r="B140" s="1"/>
      <c r="C140" s="1"/>
    </row>
    <row r="141" spans="2:3">
      <c r="B141" s="1"/>
      <c r="C141" s="1"/>
    </row>
    <row r="142" spans="2:3">
      <c r="B142" s="1"/>
      <c r="C142" s="1"/>
    </row>
    <row r="143" spans="2:3">
      <c r="B143" s="1"/>
      <c r="C143" s="1"/>
    </row>
    <row r="144" spans="2:3">
      <c r="B144" s="1"/>
      <c r="C144" s="1"/>
    </row>
    <row r="145" spans="2:3">
      <c r="B145" s="1"/>
      <c r="C145" s="1"/>
    </row>
    <row r="146" spans="2:3">
      <c r="B146" s="1"/>
      <c r="C146" s="1"/>
    </row>
    <row r="147" spans="2:3">
      <c r="B147" s="1"/>
      <c r="C147" s="1"/>
    </row>
    <row r="148" spans="2:3">
      <c r="B148" s="1"/>
      <c r="C148" s="1"/>
    </row>
    <row r="149" spans="2:3">
      <c r="B149" s="1"/>
      <c r="C149" s="1"/>
    </row>
    <row r="150" spans="2:3">
      <c r="B150" s="1"/>
      <c r="C150" s="1"/>
    </row>
    <row r="151" spans="2:3">
      <c r="B151" s="1"/>
      <c r="C151" s="1"/>
    </row>
    <row r="152" spans="2:3">
      <c r="B152" s="1"/>
      <c r="C152" s="1"/>
    </row>
    <row r="153" spans="2:3">
      <c r="B153" s="1"/>
      <c r="C153" s="1"/>
    </row>
    <row r="154" spans="2:3">
      <c r="B154" s="1"/>
      <c r="C154" s="1"/>
    </row>
    <row r="155" spans="2:3">
      <c r="B155" s="1"/>
      <c r="C155" s="1"/>
    </row>
    <row r="156" spans="2:3">
      <c r="B156" s="1"/>
      <c r="C156" s="1"/>
    </row>
    <row r="157" spans="2:3">
      <c r="B157" s="1"/>
      <c r="C157" s="1"/>
    </row>
    <row r="158" spans="2:3">
      <c r="B158" s="1"/>
      <c r="C158" s="1"/>
    </row>
    <row r="159" spans="2:3">
      <c r="B159" s="1"/>
      <c r="C159" s="1"/>
    </row>
    <row r="160" spans="2:3">
      <c r="B160" s="1"/>
      <c r="C160" s="1"/>
    </row>
    <row r="161" spans="2:3">
      <c r="B161" s="1"/>
      <c r="C161" s="1"/>
    </row>
    <row r="162" spans="2:3">
      <c r="B162" s="1"/>
      <c r="C162" s="1"/>
    </row>
    <row r="163" spans="2:3">
      <c r="B163" s="1"/>
      <c r="C163" s="1"/>
    </row>
    <row r="164" spans="2:3">
      <c r="B164" s="1"/>
      <c r="C164" s="1"/>
    </row>
    <row r="165" spans="2:3">
      <c r="B165" s="1"/>
      <c r="C165" s="1"/>
    </row>
    <row r="166" spans="2:3">
      <c r="B166" s="1"/>
      <c r="C166" s="1"/>
    </row>
    <row r="167" spans="2:3">
      <c r="B167" s="1"/>
      <c r="C167" s="1"/>
    </row>
    <row r="168" spans="2:3">
      <c r="B168" s="1"/>
      <c r="C168" s="1"/>
    </row>
    <row r="169" spans="2:3">
      <c r="B169" s="1"/>
      <c r="C169" s="1"/>
    </row>
    <row r="170" spans="2:3">
      <c r="B170" s="1"/>
      <c r="C170" s="1"/>
    </row>
    <row r="171" spans="2:3">
      <c r="B171" s="1"/>
      <c r="C171" s="1"/>
    </row>
    <row r="172" spans="2:3">
      <c r="B172" s="1"/>
      <c r="C172" s="1"/>
    </row>
    <row r="173" spans="2:3">
      <c r="B173" s="1"/>
      <c r="C173" s="1"/>
    </row>
    <row r="174" spans="2:3">
      <c r="B174" s="1"/>
      <c r="C174" s="1"/>
    </row>
    <row r="175" spans="2:3">
      <c r="B175" s="1"/>
      <c r="C175" s="1"/>
    </row>
    <row r="176" spans="2:3">
      <c r="B176" s="1"/>
      <c r="C176" s="1"/>
    </row>
    <row r="177" spans="2:3">
      <c r="B177" s="1"/>
      <c r="C177" s="1"/>
    </row>
    <row r="178" spans="2:3">
      <c r="B178" s="1"/>
      <c r="C178" s="1"/>
    </row>
    <row r="179" spans="2:3">
      <c r="B179" s="1"/>
      <c r="C179" s="1"/>
    </row>
    <row r="180" spans="2:3">
      <c r="B180" s="1"/>
      <c r="C180" s="1"/>
    </row>
    <row r="181" spans="2:3">
      <c r="B181" s="1"/>
      <c r="C181" s="1"/>
    </row>
    <row r="182" spans="2:3">
      <c r="B182" s="1"/>
      <c r="C182" s="1"/>
    </row>
    <row r="183" spans="2:3">
      <c r="B183" s="1"/>
      <c r="C183" s="1"/>
    </row>
    <row r="184" spans="2:3">
      <c r="B184" s="1"/>
      <c r="C184" s="1"/>
    </row>
    <row r="185" spans="2:3">
      <c r="B185" s="1"/>
      <c r="C185" s="1"/>
    </row>
    <row r="186" spans="2:3">
      <c r="B186" s="1"/>
      <c r="C186" s="1"/>
    </row>
    <row r="187" spans="2:3">
      <c r="B187" s="1"/>
      <c r="C187" s="1"/>
    </row>
    <row r="188" spans="2:3">
      <c r="B188" s="1"/>
      <c r="C188" s="1"/>
    </row>
    <row r="189" spans="2:3">
      <c r="B189" s="1"/>
      <c r="C189" s="1"/>
    </row>
    <row r="190" spans="2:3">
      <c r="B190" s="1"/>
      <c r="C190" s="1"/>
    </row>
    <row r="191" spans="2:3">
      <c r="B191" s="1"/>
      <c r="C191" s="1"/>
    </row>
    <row r="192" spans="2:3">
      <c r="B192" s="1"/>
      <c r="C192" s="1"/>
    </row>
    <row r="193" spans="2:3">
      <c r="B193" s="1"/>
      <c r="C193" s="1"/>
    </row>
    <row r="194" spans="2:3">
      <c r="B194" s="1"/>
      <c r="C194" s="1"/>
    </row>
    <row r="195" spans="2:3">
      <c r="B195" s="1"/>
      <c r="C195" s="1"/>
    </row>
    <row r="196" spans="2:3">
      <c r="B196" s="1"/>
      <c r="C196" s="1"/>
    </row>
    <row r="197" spans="2:3">
      <c r="B197" s="1"/>
      <c r="C197" s="1"/>
    </row>
    <row r="198" spans="2:3">
      <c r="B198" s="1"/>
      <c r="C198" s="1"/>
    </row>
    <row r="199" spans="2:3">
      <c r="B199" s="1"/>
      <c r="C199" s="1"/>
    </row>
    <row r="200" spans="2:3">
      <c r="B200" s="1"/>
      <c r="C200" s="1"/>
    </row>
    <row r="201" spans="2:3">
      <c r="B201" s="1"/>
      <c r="C201" s="1"/>
    </row>
    <row r="202" spans="2:3">
      <c r="B202" s="1"/>
      <c r="C202" s="1"/>
    </row>
    <row r="203" spans="2:3">
      <c r="B203" s="1"/>
      <c r="C203" s="1"/>
    </row>
    <row r="204" spans="2:3">
      <c r="B204" s="1"/>
      <c r="C204" s="1"/>
    </row>
    <row r="205" spans="2:3">
      <c r="B205" s="1"/>
      <c r="C205" s="1"/>
    </row>
    <row r="206" spans="2:3">
      <c r="B206" s="1"/>
      <c r="C206" s="1"/>
    </row>
    <row r="207" spans="2:3">
      <c r="B207" s="1"/>
      <c r="C207" s="1"/>
    </row>
    <row r="208" spans="2:3">
      <c r="B208" s="1"/>
      <c r="C208" s="1"/>
    </row>
    <row r="209" spans="2:3">
      <c r="B209" s="1"/>
      <c r="C209" s="1"/>
    </row>
    <row r="210" spans="2:3">
      <c r="B210" s="1"/>
      <c r="C210" s="1"/>
    </row>
    <row r="211" spans="2:3">
      <c r="B211" s="1"/>
      <c r="C211" s="1"/>
    </row>
    <row r="212" spans="2:3">
      <c r="B212" s="1"/>
      <c r="C212" s="1"/>
    </row>
    <row r="213" spans="2:3">
      <c r="B213" s="1"/>
      <c r="C213" s="1"/>
    </row>
    <row r="214" spans="2:3">
      <c r="B214" s="1"/>
      <c r="C214" s="1"/>
    </row>
    <row r="215" spans="2:3">
      <c r="B215" s="1"/>
      <c r="C215" s="1"/>
    </row>
    <row r="216" spans="2:3">
      <c r="B216" s="1"/>
      <c r="C216" s="1"/>
    </row>
    <row r="217" spans="2:3">
      <c r="B217" s="1"/>
      <c r="C217" s="1"/>
    </row>
    <row r="218" spans="2:3">
      <c r="B218" s="1"/>
      <c r="C218" s="1"/>
    </row>
    <row r="219" spans="2:3">
      <c r="B219" s="1"/>
      <c r="C219" s="1"/>
    </row>
    <row r="220" spans="2:3">
      <c r="B220" s="1"/>
      <c r="C220" s="1"/>
    </row>
    <row r="221" spans="2:3">
      <c r="B221" s="1"/>
      <c r="C221" s="1"/>
    </row>
    <row r="222" spans="2:3">
      <c r="B222" s="1"/>
      <c r="C222" s="1"/>
    </row>
    <row r="223" spans="2:3">
      <c r="B223" s="1"/>
      <c r="C223" s="1"/>
    </row>
    <row r="224" spans="2:3">
      <c r="B224" s="1"/>
      <c r="C224" s="1"/>
    </row>
    <row r="225" spans="2:3">
      <c r="B225" s="1"/>
      <c r="C225" s="1"/>
    </row>
    <row r="226" spans="2:3">
      <c r="B226" s="1"/>
      <c r="C226" s="1"/>
    </row>
    <row r="227" spans="2:3">
      <c r="B227" s="1"/>
      <c r="C227" s="1"/>
    </row>
    <row r="228" spans="2:3">
      <c r="B228" s="1"/>
      <c r="C228" s="1"/>
    </row>
    <row r="229" spans="2:3">
      <c r="B229" s="1"/>
      <c r="C229" s="1"/>
    </row>
    <row r="230" spans="2:3">
      <c r="B230" s="1"/>
      <c r="C230" s="1"/>
    </row>
    <row r="231" spans="2:3">
      <c r="B231" s="1"/>
      <c r="C231" s="1"/>
    </row>
    <row r="232" spans="2:3">
      <c r="B232" s="1"/>
      <c r="C232" s="1"/>
    </row>
    <row r="233" spans="2:3">
      <c r="B233" s="1"/>
      <c r="C233" s="1"/>
    </row>
    <row r="234" spans="2:3">
      <c r="B234" s="1"/>
      <c r="C234" s="1"/>
    </row>
    <row r="235" spans="2:3">
      <c r="B235" s="1"/>
      <c r="C235" s="1"/>
    </row>
    <row r="236" spans="2:3">
      <c r="B236" s="1"/>
      <c r="C236" s="1"/>
    </row>
    <row r="237" spans="2:3">
      <c r="B237" s="1"/>
      <c r="C237" s="1"/>
    </row>
    <row r="238" spans="2:3">
      <c r="B238" s="1"/>
      <c r="C238" s="1"/>
    </row>
    <row r="239" spans="2:3">
      <c r="B239" s="1"/>
      <c r="C239" s="1"/>
    </row>
    <row r="240" spans="2:3">
      <c r="B240" s="1"/>
      <c r="C240" s="1"/>
    </row>
    <row r="241" spans="2:3">
      <c r="B241" s="1"/>
      <c r="C241" s="1"/>
    </row>
    <row r="242" spans="2:3">
      <c r="B242" s="1"/>
      <c r="C242" s="1"/>
    </row>
    <row r="243" spans="2:3">
      <c r="B243" s="1"/>
      <c r="C243" s="1"/>
    </row>
    <row r="244" spans="2:3">
      <c r="B244" s="1"/>
      <c r="C244" s="1"/>
    </row>
    <row r="245" spans="2:3">
      <c r="B245" s="1"/>
      <c r="C245" s="1"/>
    </row>
    <row r="246" spans="2:3">
      <c r="B246" s="1"/>
      <c r="C246" s="1"/>
    </row>
    <row r="247" spans="2:3">
      <c r="B247" s="1"/>
      <c r="C247" s="1"/>
    </row>
    <row r="248" spans="2:3">
      <c r="B248" s="1"/>
      <c r="C248" s="1"/>
    </row>
    <row r="249" spans="2:3">
      <c r="B249" s="1"/>
      <c r="C249" s="1"/>
    </row>
    <row r="250" spans="2:3">
      <c r="B250" s="1"/>
      <c r="C250" s="1"/>
    </row>
    <row r="251" spans="2:3">
      <c r="B251" s="1"/>
      <c r="C251" s="1"/>
    </row>
    <row r="252" spans="2:3">
      <c r="B252" s="1"/>
      <c r="C252" s="1"/>
    </row>
    <row r="253" spans="2:3">
      <c r="B253" s="1"/>
      <c r="C253" s="1"/>
    </row>
    <row r="254" spans="2:3">
      <c r="B254" s="1"/>
      <c r="C254" s="1"/>
    </row>
    <row r="255" spans="2:3">
      <c r="B255" s="1"/>
      <c r="C255" s="1"/>
    </row>
    <row r="256" spans="2:3">
      <c r="B256" s="1"/>
      <c r="C256" s="1"/>
    </row>
    <row r="257" spans="2:3">
      <c r="B257" s="1"/>
      <c r="C257" s="1"/>
    </row>
    <row r="258" spans="2:3">
      <c r="B258" s="1"/>
      <c r="C258" s="1"/>
    </row>
    <row r="259" spans="2:3">
      <c r="B259" s="1"/>
      <c r="C259" s="1"/>
    </row>
    <row r="260" spans="2:3">
      <c r="B260" s="1"/>
      <c r="C260" s="1"/>
    </row>
    <row r="261" spans="2:3">
      <c r="B261" s="1"/>
      <c r="C261" s="1"/>
    </row>
    <row r="262" spans="2:3">
      <c r="B262" s="1"/>
      <c r="C262" s="1"/>
    </row>
    <row r="263" spans="2:3">
      <c r="B263" s="1"/>
      <c r="C263" s="1"/>
    </row>
    <row r="264" spans="2:3">
      <c r="B264" s="1"/>
      <c r="C264" s="1"/>
    </row>
    <row r="265" spans="2:3">
      <c r="B265" s="1"/>
      <c r="C265" s="1"/>
    </row>
    <row r="266" spans="2:3">
      <c r="B266" s="1"/>
      <c r="C266" s="1"/>
    </row>
    <row r="267" spans="2:3">
      <c r="B267" s="1"/>
      <c r="C267" s="1"/>
    </row>
    <row r="268" spans="2:3">
      <c r="B268" s="1"/>
      <c r="C268" s="1"/>
    </row>
    <row r="269" spans="2:3">
      <c r="B269" s="1"/>
      <c r="C269" s="1"/>
    </row>
    <row r="270" spans="2:3">
      <c r="B270" s="1"/>
      <c r="C270" s="1"/>
    </row>
    <row r="271" spans="2:3">
      <c r="B271" s="1"/>
      <c r="C271" s="1"/>
    </row>
    <row r="272" spans="2:3">
      <c r="B272" s="1"/>
      <c r="C272" s="1"/>
    </row>
    <row r="273" spans="2:3">
      <c r="B273" s="1"/>
      <c r="C273" s="1"/>
    </row>
    <row r="274" spans="2:3">
      <c r="B274" s="1"/>
      <c r="C274" s="1"/>
    </row>
    <row r="275" spans="2:3">
      <c r="B275" s="1"/>
      <c r="C275" s="1"/>
    </row>
    <row r="276" spans="2:3">
      <c r="B276" s="1"/>
      <c r="C276" s="1"/>
    </row>
    <row r="277" spans="2:3">
      <c r="B277" s="1"/>
      <c r="C277" s="1"/>
    </row>
    <row r="278" spans="2:3">
      <c r="B278" s="1"/>
      <c r="C278" s="1"/>
    </row>
    <row r="279" spans="2:3">
      <c r="B279" s="1"/>
      <c r="C279" s="1"/>
    </row>
    <row r="280" spans="2:3">
      <c r="B280" s="1"/>
      <c r="C280" s="1"/>
    </row>
    <row r="281" spans="2:3">
      <c r="B281" s="1"/>
      <c r="C281" s="1"/>
    </row>
    <row r="282" spans="2:3">
      <c r="B282" s="1"/>
      <c r="C282" s="1"/>
    </row>
    <row r="283" spans="2:3">
      <c r="B283" s="1"/>
      <c r="C283" s="1"/>
    </row>
    <row r="284" spans="2:3">
      <c r="B284" s="1"/>
      <c r="C284" s="1"/>
    </row>
    <row r="285" spans="2:3">
      <c r="B285" s="1"/>
      <c r="C285" s="1"/>
    </row>
    <row r="286" spans="2:3">
      <c r="B286" s="1"/>
      <c r="C286" s="1"/>
    </row>
    <row r="287" spans="2:3">
      <c r="B287" s="1"/>
      <c r="C287" s="1"/>
    </row>
    <row r="288" spans="2:3">
      <c r="B288" s="1"/>
      <c r="C288" s="1"/>
    </row>
    <row r="289" spans="2:3">
      <c r="B289" s="1"/>
      <c r="C289" s="1"/>
    </row>
    <row r="290" spans="2:3">
      <c r="B290" s="1"/>
      <c r="C290" s="1"/>
    </row>
    <row r="291" spans="2:3">
      <c r="B291" s="1"/>
      <c r="C291" s="1"/>
    </row>
    <row r="292" spans="2:3">
      <c r="B292" s="1"/>
      <c r="C292" s="1"/>
    </row>
    <row r="293" spans="2:3">
      <c r="B293" s="1"/>
      <c r="C293" s="1"/>
    </row>
    <row r="294" spans="2:3">
      <c r="B294" s="1"/>
      <c r="C294" s="1"/>
    </row>
    <row r="295" spans="2:3">
      <c r="B295" s="1"/>
      <c r="C295" s="1"/>
    </row>
    <row r="296" spans="2:3">
      <c r="B296" s="1"/>
      <c r="C296" s="1"/>
    </row>
    <row r="297" spans="2:3">
      <c r="B297" s="1"/>
      <c r="C297" s="1"/>
    </row>
    <row r="298" spans="2:3">
      <c r="B298" s="1"/>
      <c r="C298" s="1"/>
    </row>
    <row r="299" spans="2:3">
      <c r="B299" s="1"/>
      <c r="C299" s="1"/>
    </row>
    <row r="300" spans="2:3">
      <c r="B300" s="1"/>
      <c r="C300" s="1"/>
    </row>
    <row r="301" spans="2:3">
      <c r="B301" s="1"/>
      <c r="C301" s="1"/>
    </row>
    <row r="302" spans="2:3">
      <c r="B302" s="1"/>
      <c r="C302" s="1"/>
    </row>
    <row r="303" spans="2:3">
      <c r="B303" s="1"/>
      <c r="C303" s="1"/>
    </row>
    <row r="304" spans="2:3">
      <c r="B304" s="1"/>
      <c r="C304" s="1"/>
    </row>
    <row r="305" spans="2:3">
      <c r="B305" s="1"/>
      <c r="C305" s="1"/>
    </row>
    <row r="306" spans="2:3">
      <c r="B306" s="1"/>
      <c r="C306" s="1"/>
    </row>
    <row r="307" spans="2:3">
      <c r="B307" s="1"/>
      <c r="C307" s="1"/>
    </row>
    <row r="308" spans="2:3">
      <c r="B308" s="1"/>
      <c r="C308" s="1"/>
    </row>
    <row r="309" spans="2:3">
      <c r="B309" s="1"/>
      <c r="C309" s="1"/>
    </row>
    <row r="310" spans="2:3">
      <c r="B310" s="1"/>
      <c r="C310" s="1"/>
    </row>
    <row r="311" spans="2:3">
      <c r="B311" s="1"/>
      <c r="C311" s="1"/>
    </row>
    <row r="312" spans="2:3">
      <c r="B312" s="1"/>
      <c r="C312" s="1"/>
    </row>
    <row r="313" spans="2:3">
      <c r="B313" s="1"/>
      <c r="C313" s="1"/>
    </row>
    <row r="314" spans="2:3">
      <c r="B314" s="1"/>
      <c r="C314" s="1"/>
    </row>
    <row r="315" spans="2:3">
      <c r="B315" s="1"/>
      <c r="C315" s="1"/>
    </row>
    <row r="316" spans="2:3">
      <c r="B316" s="1"/>
      <c r="C316" s="1"/>
    </row>
    <row r="317" spans="2:3">
      <c r="B317" s="1"/>
      <c r="C317" s="1"/>
    </row>
    <row r="318" spans="2:3">
      <c r="B318" s="1"/>
      <c r="C318" s="1"/>
    </row>
    <row r="319" spans="2:3">
      <c r="B319" s="1"/>
      <c r="C319" s="1"/>
    </row>
    <row r="320" spans="2:3">
      <c r="B320" s="1"/>
      <c r="C320" s="1"/>
    </row>
    <row r="321" spans="2:3">
      <c r="B321" s="1"/>
      <c r="C321" s="1"/>
    </row>
    <row r="322" spans="2:3">
      <c r="B322" s="1"/>
      <c r="C322" s="1"/>
    </row>
    <row r="323" spans="2:3">
      <c r="B323" s="1"/>
      <c r="C323" s="1"/>
    </row>
    <row r="324" spans="2:3">
      <c r="B324" s="1"/>
      <c r="C324" s="1"/>
    </row>
    <row r="325" spans="2:3">
      <c r="B325" s="1"/>
      <c r="C325" s="1"/>
    </row>
    <row r="326" spans="2:3">
      <c r="B326" s="1"/>
      <c r="C326" s="1"/>
    </row>
    <row r="327" spans="2:3">
      <c r="B327" s="1"/>
      <c r="C327" s="1"/>
    </row>
    <row r="328" spans="2:3">
      <c r="B328" s="1"/>
      <c r="C328" s="1"/>
    </row>
    <row r="329" spans="2:3">
      <c r="B329" s="1"/>
      <c r="C329" s="1"/>
    </row>
    <row r="330" spans="2:3">
      <c r="B330" s="1"/>
      <c r="C330" s="1"/>
    </row>
    <row r="331" spans="2:3">
      <c r="B331" s="1"/>
      <c r="C331" s="1"/>
    </row>
    <row r="332" spans="2:3">
      <c r="B332" s="1"/>
      <c r="C332" s="1"/>
    </row>
    <row r="333" spans="2:3">
      <c r="B333" s="1"/>
      <c r="C333" s="1"/>
    </row>
    <row r="334" spans="2:3">
      <c r="B334" s="1"/>
      <c r="C334" s="1"/>
    </row>
    <row r="335" spans="2:3">
      <c r="B335" s="1"/>
      <c r="C335" s="1"/>
    </row>
    <row r="336" spans="2:3">
      <c r="B336" s="1"/>
      <c r="C336" s="1"/>
    </row>
    <row r="337" spans="2:3">
      <c r="B337" s="1"/>
      <c r="C337" s="1"/>
    </row>
    <row r="338" spans="2:3">
      <c r="B338" s="1"/>
      <c r="C338" s="1"/>
    </row>
    <row r="339" spans="2:3">
      <c r="B339" s="1"/>
      <c r="C339" s="1"/>
    </row>
    <row r="340" spans="2:3">
      <c r="B340" s="1"/>
      <c r="C340" s="1"/>
    </row>
    <row r="341" spans="2:3">
      <c r="B341" s="1"/>
      <c r="C341" s="1"/>
    </row>
    <row r="342" spans="2:3">
      <c r="B342" s="1"/>
      <c r="C342" s="1"/>
    </row>
    <row r="343" spans="2:3">
      <c r="B343" s="1"/>
      <c r="C343" s="1"/>
    </row>
    <row r="344" spans="2:3">
      <c r="B344" s="1"/>
      <c r="C344" s="1"/>
    </row>
    <row r="345" spans="2:3">
      <c r="B345" s="1"/>
      <c r="C345" s="1"/>
    </row>
    <row r="346" spans="2:3">
      <c r="B346" s="1"/>
      <c r="C346" s="1"/>
    </row>
    <row r="347" spans="2:3">
      <c r="B347" s="1"/>
      <c r="C347" s="1"/>
    </row>
    <row r="348" spans="2:3">
      <c r="B348" s="1"/>
      <c r="C348" s="1"/>
    </row>
    <row r="349" spans="2:3">
      <c r="B349" s="1"/>
      <c r="C349" s="1"/>
    </row>
    <row r="350" spans="2:3">
      <c r="B350" s="1"/>
      <c r="C350" s="1"/>
    </row>
    <row r="351" spans="2:3">
      <c r="B351" s="1"/>
      <c r="C351" s="1"/>
    </row>
    <row r="352" spans="2:3">
      <c r="B352" s="1"/>
      <c r="C352" s="1"/>
    </row>
    <row r="353" spans="2:3">
      <c r="B353" s="1"/>
      <c r="C353" s="1"/>
    </row>
    <row r="354" spans="2:3">
      <c r="B354" s="1"/>
      <c r="C354" s="1"/>
    </row>
    <row r="355" spans="2:3">
      <c r="B355" s="1"/>
      <c r="C355" s="1"/>
    </row>
    <row r="356" spans="2:3">
      <c r="B356" s="1"/>
      <c r="C356" s="1"/>
    </row>
    <row r="357" spans="2:3">
      <c r="B357" s="1"/>
      <c r="C357" s="1"/>
    </row>
    <row r="358" spans="2:3">
      <c r="B358" s="1"/>
      <c r="C358" s="1"/>
    </row>
    <row r="359" spans="2:3">
      <c r="B359" s="1"/>
      <c r="C359" s="1"/>
    </row>
    <row r="360" spans="2:3">
      <c r="B360" s="1"/>
      <c r="C360" s="1"/>
    </row>
    <row r="361" spans="2:3">
      <c r="B361" s="1"/>
      <c r="C361" s="1"/>
    </row>
    <row r="362" spans="2:3">
      <c r="B362" s="1"/>
      <c r="C362" s="1"/>
    </row>
    <row r="363" spans="2:3">
      <c r="B363" s="1"/>
      <c r="C363" s="1"/>
    </row>
    <row r="364" spans="2:3">
      <c r="B364" s="1"/>
      <c r="C364" s="1"/>
    </row>
    <row r="365" spans="2:3">
      <c r="B365" s="1"/>
      <c r="C365" s="1"/>
    </row>
    <row r="366" spans="2:3">
      <c r="B366" s="1"/>
      <c r="C366" s="1"/>
    </row>
    <row r="367" spans="2:3">
      <c r="B367" s="1"/>
      <c r="C367" s="1"/>
    </row>
    <row r="368" spans="2:3">
      <c r="B368" s="1"/>
      <c r="C368" s="1"/>
    </row>
    <row r="369" spans="2:3">
      <c r="B369" s="1"/>
      <c r="C369" s="1"/>
    </row>
    <row r="370" spans="2:3">
      <c r="B370" s="1"/>
      <c r="C370" s="1"/>
    </row>
    <row r="371" spans="2:3">
      <c r="B371" s="1"/>
      <c r="C371" s="1"/>
    </row>
    <row r="372" spans="2:3">
      <c r="B372" s="1"/>
      <c r="C372" s="1"/>
    </row>
    <row r="373" spans="2:3">
      <c r="B373" s="1"/>
      <c r="C373" s="1"/>
    </row>
    <row r="374" spans="2:3">
      <c r="B374" s="1"/>
      <c r="C374" s="1"/>
    </row>
    <row r="375" spans="2:3">
      <c r="B375" s="1"/>
      <c r="C375" s="1"/>
    </row>
    <row r="376" spans="2:3">
      <c r="B376" s="1"/>
      <c r="C376" s="1"/>
    </row>
    <row r="377" spans="2:3">
      <c r="B377" s="1"/>
      <c r="C377" s="1"/>
    </row>
    <row r="378" spans="2:3">
      <c r="B378" s="1"/>
      <c r="C378" s="1"/>
    </row>
    <row r="379" spans="2:3">
      <c r="B379" s="1"/>
      <c r="C379" s="1"/>
    </row>
    <row r="380" spans="2:3">
      <c r="B380" s="1"/>
      <c r="C380" s="1"/>
    </row>
    <row r="381" spans="2:3">
      <c r="B381" s="1"/>
      <c r="C381" s="1"/>
    </row>
    <row r="382" spans="2:3">
      <c r="B382" s="1"/>
      <c r="C382" s="1"/>
    </row>
    <row r="383" spans="2:3">
      <c r="B383" s="1"/>
      <c r="C383" s="1"/>
    </row>
    <row r="384" spans="2:3">
      <c r="B384" s="1"/>
      <c r="C384" s="1"/>
    </row>
    <row r="385" spans="2:3">
      <c r="B385" s="1"/>
      <c r="C385" s="1"/>
    </row>
    <row r="386" spans="2:3">
      <c r="B386" s="1"/>
      <c r="C386" s="1"/>
    </row>
    <row r="387" spans="2:3">
      <c r="B387" s="1"/>
      <c r="C387" s="1"/>
    </row>
    <row r="388" spans="2:3">
      <c r="B388" s="1"/>
      <c r="C388" s="1"/>
    </row>
    <row r="389" spans="2:3">
      <c r="B389" s="1"/>
      <c r="C389" s="1"/>
    </row>
    <row r="390" spans="2:3">
      <c r="B390" s="1"/>
      <c r="C390" s="1"/>
    </row>
    <row r="391" spans="2:3">
      <c r="B391" s="1"/>
      <c r="C391" s="1"/>
    </row>
    <row r="392" spans="2:3">
      <c r="B392" s="1"/>
      <c r="C392" s="1"/>
    </row>
    <row r="393" spans="2:3">
      <c r="B393" s="1"/>
      <c r="C393" s="1"/>
    </row>
    <row r="394" spans="2:3">
      <c r="B394" s="1"/>
      <c r="C394" s="1"/>
    </row>
    <row r="395" spans="2:3">
      <c r="B395" s="1"/>
      <c r="C395" s="1"/>
    </row>
    <row r="396" spans="2:3">
      <c r="B396" s="1"/>
      <c r="C396" s="1"/>
    </row>
    <row r="397" spans="2:3">
      <c r="B397" s="1"/>
      <c r="C397" s="1"/>
    </row>
    <row r="398" spans="2:3">
      <c r="B398" s="1"/>
      <c r="C398" s="1"/>
    </row>
    <row r="399" spans="2:3">
      <c r="B399" s="1"/>
      <c r="C399" s="1"/>
    </row>
    <row r="400" spans="2:3">
      <c r="B400" s="1"/>
      <c r="C400" s="1"/>
    </row>
    <row r="401" spans="2:3">
      <c r="B401" s="1"/>
      <c r="C401" s="1"/>
    </row>
    <row r="402" spans="2:3">
      <c r="B402" s="1"/>
      <c r="C402" s="1"/>
    </row>
  </sheetData>
  <mergeCells count="13">
    <mergeCell ref="A3:L3"/>
    <mergeCell ref="D6:F6"/>
    <mergeCell ref="G6:I6"/>
    <mergeCell ref="J6:L6"/>
    <mergeCell ref="G7:G8"/>
    <mergeCell ref="J7:J8"/>
    <mergeCell ref="K7:L7"/>
    <mergeCell ref="A6:A8"/>
    <mergeCell ref="B6:B8"/>
    <mergeCell ref="C6:C8"/>
    <mergeCell ref="E7:F7"/>
    <mergeCell ref="D7:D8"/>
    <mergeCell ref="H7:I7"/>
  </mergeCells>
  <phoneticPr fontId="2" type="noConversion"/>
  <pageMargins left="0.78740157480314965" right="0.39370078740157483" top="0.39370078740157483" bottom="0.39370078740157483" header="0" footer="0"/>
  <pageSetup paperSize="9" scale="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KonakovaEA1</cp:lastModifiedBy>
  <cp:revision/>
  <cp:lastPrinted>2017-03-21T01:22:50Z</cp:lastPrinted>
  <dcterms:created xsi:type="dcterms:W3CDTF">2008-09-08T22:10:19Z</dcterms:created>
  <dcterms:modified xsi:type="dcterms:W3CDTF">2017-05-02T03:36:58Z</dcterms:modified>
</cp:coreProperties>
</file>